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ASA\ASA18\"/>
    </mc:Choice>
  </mc:AlternateContent>
  <bookViews>
    <workbookView xWindow="0" yWindow="660" windowWidth="20490" windowHeight="7485" tabRatio="819"/>
  </bookViews>
  <sheets>
    <sheet name="ASA1" sheetId="11" r:id="rId1"/>
    <sheet name="ASA2" sheetId="3" r:id="rId2"/>
    <sheet name="ASA3" sheetId="22" r:id="rId3"/>
    <sheet name="PublishedSum 4" sheetId="16" r:id="rId4"/>
    <sheet name="Salary Sched 5" sheetId="13" r:id="rId5"/>
    <sheet name="Paym 6 (over $2,500)" sheetId="18" r:id="rId6"/>
    <sheet name="Paym 7 ($1000 to $2500)" sheetId="19" r:id="rId7"/>
    <sheet name="Paym 8 ($500 to $999)" sheetId="2" r:id="rId8"/>
    <sheet name="9 Contracts Exceeding 25,000" sheetId="20" r:id="rId9"/>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 i="18" l="1"/>
  <c r="A5" i="18"/>
  <c r="H45" i="11" l="1"/>
  <c r="H47" i="11" s="1"/>
  <c r="H44" i="11"/>
  <c r="B23" i="16"/>
  <c r="M22" i="16"/>
  <c r="L22" i="16"/>
  <c r="K22" i="16"/>
  <c r="J22" i="16"/>
  <c r="I22" i="16"/>
  <c r="H22" i="16"/>
  <c r="G22" i="16"/>
  <c r="F22" i="16"/>
  <c r="E22" i="16"/>
  <c r="B21" i="16"/>
  <c r="M21" i="16"/>
  <c r="L21" i="16"/>
  <c r="K21" i="16"/>
  <c r="J21" i="16"/>
  <c r="I21" i="16"/>
  <c r="H21" i="16"/>
  <c r="G21" i="16"/>
  <c r="F21" i="16"/>
  <c r="E21" i="16"/>
  <c r="M17" i="16"/>
  <c r="L17" i="16"/>
  <c r="K17" i="16"/>
  <c r="J17" i="16"/>
  <c r="I17" i="16"/>
  <c r="H17" i="16"/>
  <c r="G17" i="16"/>
  <c r="F17" i="16"/>
  <c r="E17" i="16"/>
  <c r="M16" i="16"/>
  <c r="L16" i="16"/>
  <c r="K16" i="16"/>
  <c r="J16" i="16"/>
  <c r="I16" i="16"/>
  <c r="H16" i="16"/>
  <c r="G16" i="16"/>
  <c r="F16" i="16"/>
  <c r="E16" i="16"/>
  <c r="I15" i="16"/>
  <c r="H15" i="16"/>
  <c r="F15" i="16"/>
  <c r="E15" i="16"/>
  <c r="M14" i="16"/>
  <c r="L14" i="16"/>
  <c r="K14" i="16"/>
  <c r="J14" i="16"/>
  <c r="I14" i="16"/>
  <c r="H14" i="16"/>
  <c r="G14" i="16"/>
  <c r="F14" i="16"/>
  <c r="E14" i="16"/>
  <c r="K26" i="22"/>
  <c r="M20" i="16" s="1"/>
  <c r="J26" i="22"/>
  <c r="L20" i="16" s="1"/>
  <c r="I26" i="22"/>
  <c r="K20" i="16" s="1"/>
  <c r="H26" i="22"/>
  <c r="J20" i="16" s="1"/>
  <c r="G26" i="22"/>
  <c r="I20" i="16" s="1"/>
  <c r="F26" i="22"/>
  <c r="H20" i="16" s="1"/>
  <c r="E26" i="22"/>
  <c r="G20" i="16" s="1"/>
  <c r="D26" i="22"/>
  <c r="F20" i="16" s="1"/>
  <c r="C26" i="22"/>
  <c r="E20" i="16" s="1"/>
  <c r="K21" i="22"/>
  <c r="J21" i="22"/>
  <c r="H21" i="22"/>
  <c r="G21" i="22"/>
  <c r="F21" i="22"/>
  <c r="E21" i="22"/>
  <c r="D21" i="22"/>
  <c r="C21" i="22"/>
  <c r="K20" i="22"/>
  <c r="M19" i="16" s="1"/>
  <c r="J20" i="22"/>
  <c r="L19" i="16" s="1"/>
  <c r="H20" i="22"/>
  <c r="J19" i="16" s="1"/>
  <c r="G20" i="22"/>
  <c r="I19" i="16"/>
  <c r="G22" i="22"/>
  <c r="F20" i="22"/>
  <c r="H19" i="16" s="1"/>
  <c r="E20" i="22"/>
  <c r="G19" i="16"/>
  <c r="E22" i="22"/>
  <c r="D20" i="22"/>
  <c r="F19" i="16" s="1"/>
  <c r="C20" i="22"/>
  <c r="E19" i="16" s="1"/>
  <c r="K11" i="22"/>
  <c r="M18" i="16" s="1"/>
  <c r="K23" i="22"/>
  <c r="J11" i="22"/>
  <c r="L18" i="16" s="1"/>
  <c r="I11" i="22"/>
  <c r="K18" i="16"/>
  <c r="I23" i="22"/>
  <c r="I27" i="22" s="1"/>
  <c r="I30" i="22" s="1"/>
  <c r="K23" i="16" s="1"/>
  <c r="H11" i="22"/>
  <c r="J18" i="16"/>
  <c r="H13" i="22"/>
  <c r="G11" i="22"/>
  <c r="I18" i="16" s="1"/>
  <c r="F11" i="22"/>
  <c r="H18" i="16" s="1"/>
  <c r="F13" i="22"/>
  <c r="E11" i="22"/>
  <c r="G18" i="16" s="1"/>
  <c r="D11" i="22"/>
  <c r="F18" i="16" s="1"/>
  <c r="C11" i="22"/>
  <c r="E18" i="16" s="1"/>
  <c r="D26" i="11"/>
  <c r="K27" i="3"/>
  <c r="K30" i="3" s="1"/>
  <c r="K34" i="3" s="1"/>
  <c r="J27" i="3"/>
  <c r="J30" i="3" s="1"/>
  <c r="J34" i="3" s="1"/>
  <c r="H27" i="3"/>
  <c r="H30" i="3" s="1"/>
  <c r="H34" i="3" s="1"/>
  <c r="G27" i="3"/>
  <c r="G30" i="3"/>
  <c r="G34" i="3" s="1"/>
  <c r="F27" i="3"/>
  <c r="F30" i="3" s="1"/>
  <c r="F34" i="3" s="1"/>
  <c r="E27" i="3"/>
  <c r="E30" i="3"/>
  <c r="E34" i="3" s="1"/>
  <c r="D27" i="3"/>
  <c r="D30" i="3" s="1"/>
  <c r="D34" i="3" s="1"/>
  <c r="C27" i="3"/>
  <c r="C30" i="3" s="1"/>
  <c r="C34" i="3" s="1"/>
  <c r="I27" i="3"/>
  <c r="I30" i="3" s="1"/>
  <c r="I34" i="3" s="1"/>
  <c r="J44" i="11"/>
  <c r="J45" i="11" s="1"/>
  <c r="B7" i="2"/>
  <c r="B6" i="2"/>
  <c r="B7" i="19"/>
  <c r="B6" i="19"/>
  <c r="B6" i="16"/>
  <c r="D40" i="11"/>
  <c r="D46" i="11"/>
  <c r="K16" i="3"/>
  <c r="J16" i="3"/>
  <c r="I16" i="3"/>
  <c r="H16" i="3"/>
  <c r="G16" i="3"/>
  <c r="F16" i="3"/>
  <c r="E16" i="3"/>
  <c r="D16" i="3"/>
  <c r="C16" i="3"/>
  <c r="I13" i="22"/>
  <c r="G13" i="22"/>
  <c r="D22" i="22" l="1"/>
  <c r="D23" i="22"/>
  <c r="D27" i="22" s="1"/>
  <c r="D30" i="22" s="1"/>
  <c r="F23" i="16" s="1"/>
  <c r="H23" i="22"/>
  <c r="H27" i="22" s="1"/>
  <c r="H30" i="22" s="1"/>
  <c r="J23" i="16" s="1"/>
  <c r="D13" i="22"/>
  <c r="E23" i="22"/>
  <c r="E27" i="22" s="1"/>
  <c r="E30" i="22" s="1"/>
  <c r="G23" i="16" s="1"/>
  <c r="K27" i="22"/>
  <c r="K30" i="22" s="1"/>
  <c r="M23" i="16" s="1"/>
  <c r="F23" i="22"/>
  <c r="F27" i="22" s="1"/>
  <c r="F30" i="22" s="1"/>
  <c r="H23" i="16" s="1"/>
  <c r="E13" i="22"/>
  <c r="G23" i="22"/>
  <c r="G27" i="22" s="1"/>
  <c r="G30" i="22" s="1"/>
  <c r="I23" i="16" s="1"/>
  <c r="F22" i="22"/>
  <c r="K22" i="22"/>
  <c r="C23" i="22"/>
  <c r="C27" i="22" s="1"/>
  <c r="C30" i="22" s="1"/>
  <c r="J13" i="22"/>
  <c r="C22" i="22"/>
  <c r="H22" i="22"/>
  <c r="E23" i="16"/>
  <c r="J23" i="22"/>
  <c r="J27" i="22" s="1"/>
  <c r="J30" i="22" s="1"/>
  <c r="L23" i="16" s="1"/>
  <c r="J22" i="22"/>
  <c r="K13" i="22"/>
  <c r="C13" i="22"/>
  <c r="D47" i="11"/>
</calcChain>
</file>

<file path=xl/comments1.xml><?xml version="1.0" encoding="utf-8"?>
<comments xmlns="http://schemas.openxmlformats.org/spreadsheetml/2006/main">
  <authors>
    <author>DJ Hemberger</author>
  </authors>
  <commentList>
    <comment ref="F8" authorId="0" shapeId="0">
      <text>
        <r>
          <rPr>
            <sz val="8"/>
            <color indexed="81"/>
            <rFont val="Tahoma"/>
            <family val="2"/>
          </rPr>
          <t xml:space="preserve">When publishing this report in the newspaper, type requirements must be accordance with 715 ILCS 15/1.
</t>
        </r>
      </text>
    </comment>
    <comment ref="C28" authorId="0" shapeId="0">
      <text>
        <r>
          <rPr>
            <b/>
            <sz val="8"/>
            <color indexed="81"/>
            <rFont val="Tahoma"/>
            <family val="2"/>
          </rPr>
          <t xml:space="preserve">As reported on the Fall Housing Report.
</t>
        </r>
        <r>
          <rPr>
            <sz val="8"/>
            <color indexed="81"/>
            <rFont val="Tahoma"/>
            <family val="2"/>
          </rPr>
          <t xml:space="preserve">
</t>
        </r>
      </text>
    </comment>
    <comment ref="G28" authorId="0" shapeId="0">
      <text>
        <r>
          <rPr>
            <b/>
            <sz val="8"/>
            <color indexed="81"/>
            <rFont val="Tahoma"/>
            <family val="2"/>
          </rPr>
          <t xml:space="preserve">  Example:  If the tax rate for educational purposes is $1.84 per $100 of EAV, it is shown as 1.8400 not as a percentage of the total tax rate.</t>
        </r>
      </text>
    </comment>
  </commentList>
</comments>
</file>

<file path=xl/comments2.xml><?xml version="1.0" encoding="utf-8"?>
<comments xmlns="http://schemas.openxmlformats.org/spreadsheetml/2006/main">
  <authors>
    <author>DJ Hemberger</author>
  </authors>
  <commentList>
    <comment ref="B8" authorId="0" shapeId="0">
      <text>
        <r>
          <rPr>
            <sz val="8"/>
            <color indexed="81"/>
            <rFont val="Tahoma"/>
            <family val="2"/>
          </rPr>
          <t>Other Accrued Assets should include accounts 130, 140, 162, 181, 192.</t>
        </r>
      </text>
    </comment>
    <comment ref="B18" authorId="0" shapeId="0">
      <text>
        <r>
          <rPr>
            <sz val="8"/>
            <color indexed="81"/>
            <rFont val="Tahoma"/>
            <family val="2"/>
          </rPr>
          <t>Accrued Liabilities should include accounts 401-405, 411-415, 420, 441, 442, 461.</t>
        </r>
      </text>
    </comment>
  </commentList>
</comments>
</file>

<file path=xl/comments3.xml><?xml version="1.0" encoding="utf-8"?>
<comments xmlns="http://schemas.openxmlformats.org/spreadsheetml/2006/main">
  <authors>
    <author>DJ Hemberger</author>
  </authors>
  <commentList>
    <comment ref="B12" authorId="0" shapeId="0">
      <text>
        <r>
          <rPr>
            <sz val="8"/>
            <color indexed="81"/>
            <rFont val="Tahoma"/>
            <family val="2"/>
          </rPr>
          <t>GASB Statement No. 24: Accounting and Financial Reporting for Certain Grants and Other Financial Assistance.  The "On Behalf of" Payments should only be reflected on this page (Lines 40 and 48).</t>
        </r>
      </text>
    </comment>
    <comment ref="B21" authorId="0" shapeId="0">
      <text>
        <r>
          <rPr>
            <vertAlign val="superscript"/>
            <sz val="10"/>
            <color indexed="81"/>
            <rFont val="Tahoma"/>
            <family val="2"/>
          </rPr>
          <t>GASB Statement No. 24: Accounting and Financial Reporting for Certain Grants and Other Financial Assistance.  The "On Behalf of" Payments should only be reflected on this page (Lines 40 and 48).</t>
        </r>
      </text>
    </comment>
    <comment ref="B23" authorId="0" shapeId="0">
      <text>
        <r>
          <rPr>
            <sz val="8"/>
            <color indexed="81"/>
            <rFont val="Tahoma"/>
            <family val="2"/>
          </rPr>
          <t xml:space="preserve">
Line 39 minus Line 47.</t>
        </r>
      </text>
    </comment>
    <comment ref="B26" authorId="0" shapeId="0">
      <text>
        <r>
          <rPr>
            <b/>
            <sz val="8"/>
            <color indexed="81"/>
            <rFont val="Tahoma"/>
            <family val="2"/>
          </rPr>
          <t>Line 51 minus Line 52.</t>
        </r>
      </text>
    </comment>
  </commentList>
</comments>
</file>

<file path=xl/comments4.xml><?xml version="1.0" encoding="utf-8"?>
<comments xmlns="http://schemas.openxmlformats.org/spreadsheetml/2006/main">
  <authors>
    <author>DJ Hemberger</author>
  </authors>
  <commentList>
    <comment ref="C18" authorId="0" shapeId="0">
      <text>
        <r>
          <rPr>
            <b/>
            <sz val="8"/>
            <color indexed="81"/>
            <rFont val="Arial"/>
            <family val="2"/>
          </rPr>
          <t xml:space="preserve">
The source of total receipts/revenues from Property Tax, State and Federal Funds and Fees</t>
        </r>
      </text>
    </comment>
  </commentList>
</comments>
</file>

<file path=xl/sharedStrings.xml><?xml version="1.0" encoding="utf-8"?>
<sst xmlns="http://schemas.openxmlformats.org/spreadsheetml/2006/main" count="354" uniqueCount="303">
  <si>
    <t xml:space="preserve"> </t>
  </si>
  <si>
    <t>Description</t>
  </si>
  <si>
    <t>GROSS PAYMENT FOR CERTIFICATED PERSONNEL</t>
  </si>
  <si>
    <t>EDUCATIONAL</t>
  </si>
  <si>
    <t>TRANSPORTATION</t>
  </si>
  <si>
    <t>TORT IMMUNITY</t>
  </si>
  <si>
    <t>LEASING</t>
  </si>
  <si>
    <t>OTHER</t>
  </si>
  <si>
    <t>GROSS PAYMENT FOR NON-CERTIFICATED PERSONNEL</t>
  </si>
  <si>
    <t>Salary Range:  $25,000 - $39,999</t>
  </si>
  <si>
    <t>Educational</t>
  </si>
  <si>
    <t>Transportation</t>
  </si>
  <si>
    <t>DISBURSEMENTS/EXPENDITURES</t>
  </si>
  <si>
    <t>RECEIPTS/REVENUES</t>
  </si>
  <si>
    <t>Inventory</t>
  </si>
  <si>
    <t>Investments</t>
  </si>
  <si>
    <t>Other Current Assets</t>
  </si>
  <si>
    <t>LONG-TERM LIABILITIES (500)</t>
  </si>
  <si>
    <t>Reserved Fund Balance</t>
  </si>
  <si>
    <t>Unreserved Fund Balance</t>
  </si>
  <si>
    <t>Investments in General Fixed Assets</t>
  </si>
  <si>
    <t>Local Sources</t>
  </si>
  <si>
    <t>State Sources</t>
  </si>
  <si>
    <t>Federal Sources</t>
  </si>
  <si>
    <t>Instruction</t>
  </si>
  <si>
    <t>Support Services</t>
  </si>
  <si>
    <t>Community Services</t>
  </si>
  <si>
    <t>Debt Services</t>
  </si>
  <si>
    <t>CURRENT LIABILITIES (400)</t>
  </si>
  <si>
    <t>CURRENT ASSETS (100)</t>
  </si>
  <si>
    <t>(10)</t>
  </si>
  <si>
    <t>(20)</t>
  </si>
  <si>
    <t>(30)</t>
  </si>
  <si>
    <t>(40)</t>
  </si>
  <si>
    <t>(50)</t>
  </si>
  <si>
    <t>(60)</t>
  </si>
  <si>
    <t>(70)</t>
  </si>
  <si>
    <t>(80)</t>
  </si>
  <si>
    <t>(90)</t>
  </si>
  <si>
    <t>Due to Activity Fund Organizations</t>
  </si>
  <si>
    <t>Municipal Retirement &amp; Social Security</t>
  </si>
  <si>
    <t>Working Cash</t>
  </si>
  <si>
    <t>Fire Prevention &amp; Safety</t>
  </si>
  <si>
    <t>OPERATIONS &amp; MAINTENANCE</t>
  </si>
  <si>
    <t>WORKING CASH</t>
  </si>
  <si>
    <t>MUNICIPAL RETIREMENT</t>
  </si>
  <si>
    <t>SOCIAL SECURITY</t>
  </si>
  <si>
    <t>FIRE PREVENTION &amp; SAFETY</t>
  </si>
  <si>
    <t>SPECIAL EDUCATION</t>
  </si>
  <si>
    <t>Other Changes in Fund Balances Increases (Decreases)</t>
  </si>
  <si>
    <t>Operations &amp; Maintenance</t>
  </si>
  <si>
    <t>NUMBER OF NON-CERTIFICATED EMPLOYEES</t>
  </si>
  <si>
    <t>NUMBER OF CERTIFICATED EMPLOYEES</t>
  </si>
  <si>
    <t>SIZE OF DISTRICT IN SQUARE MILES</t>
  </si>
  <si>
    <t>NUMBER OF ATTENDANCE CENTERS</t>
  </si>
  <si>
    <t>FULL-TIME</t>
  </si>
  <si>
    <t>PART-TIME</t>
  </si>
  <si>
    <t>PRE-KINDERGARTEN</t>
  </si>
  <si>
    <t>KINDERGARTEN</t>
  </si>
  <si>
    <t>FIRST</t>
  </si>
  <si>
    <t>SECOND</t>
  </si>
  <si>
    <t>THIRD</t>
  </si>
  <si>
    <t>FOURTH</t>
  </si>
  <si>
    <t>FIFTH</t>
  </si>
  <si>
    <t>SIXTH</t>
  </si>
  <si>
    <t>SEVENTH</t>
  </si>
  <si>
    <t>EIGHTH</t>
  </si>
  <si>
    <t>NINTH</t>
  </si>
  <si>
    <t>TENTH</t>
  </si>
  <si>
    <t>ELEVENTH</t>
  </si>
  <si>
    <t>TWELFTH</t>
  </si>
  <si>
    <t>LAND</t>
  </si>
  <si>
    <t>EQUALIZED ASSESSED VALUATION PER ADA PUPIL</t>
  </si>
  <si>
    <t xml:space="preserve">SPECIAL </t>
  </si>
  <si>
    <t>SPECIAL</t>
  </si>
  <si>
    <t>Salary Range:  Less Than $25,000</t>
  </si>
  <si>
    <t>Salary Range:  $90,000 and over</t>
  </si>
  <si>
    <t>Salary Range:  $40,000 - $59,999</t>
  </si>
  <si>
    <r>
      <t xml:space="preserve">Excess of Direct Receipts/Revenues Over (Under) </t>
    </r>
    <r>
      <rPr>
        <b/>
        <sz val="8"/>
        <rFont val="Arial"/>
        <family val="2"/>
      </rPr>
      <t>Direct</t>
    </r>
    <r>
      <rPr>
        <sz val="8"/>
        <rFont val="Arial"/>
        <family val="2"/>
      </rPr>
      <t xml:space="preserve"> Disbursements/Expenditures</t>
    </r>
  </si>
  <si>
    <t>CONSTRUCTION IN PROGRESS</t>
  </si>
  <si>
    <t>CAPITAL ASSETS</t>
  </si>
  <si>
    <t>Municipal Retirement/Social Security</t>
  </si>
  <si>
    <t>School District/Joint Agreement Name</t>
  </si>
  <si>
    <t>Address</t>
  </si>
  <si>
    <t>Telephone</t>
  </si>
  <si>
    <t>Office Hours</t>
  </si>
  <si>
    <t>Salary Range:  $60,000 and over</t>
  </si>
  <si>
    <t>VALUE</t>
  </si>
  <si>
    <t xml:space="preserve">RCDT NUMBER:  </t>
  </si>
  <si>
    <t xml:space="preserve">    ADDRESS:  </t>
  </si>
  <si>
    <t xml:space="preserve">COUNTY:  </t>
  </si>
  <si>
    <t>Aggregate Amount</t>
  </si>
  <si>
    <r>
      <t xml:space="preserve">SUMMARY: </t>
    </r>
    <r>
      <rPr>
        <sz val="8"/>
        <rFont val="Arial"/>
        <family val="2"/>
      </rPr>
      <t xml:space="preserve"> The following is the Annual Statement of Affairs Summary that is required to be published by the school district/joint agreement for the past fiscal year.</t>
    </r>
  </si>
  <si>
    <t>Salary Range: $40,000 - $59,999</t>
  </si>
  <si>
    <t>Salary Range:  60,000 - $89,999</t>
  </si>
  <si>
    <t>Person, Firm, or Corporation</t>
  </si>
  <si>
    <t xml:space="preserve">The statement of affairs has been made available in the main administrative office of the school district/joint agreement and the required Annual Statement of Affairs Summary has been published in accordance with Section 10-17 of the School Code. </t>
  </si>
  <si>
    <t xml:space="preserve">         YES</t>
  </si>
  <si>
    <t>NUMBER OF PUPILS ENROLLED PER GRADE</t>
  </si>
  <si>
    <t>ASSURANCE</t>
  </si>
  <si>
    <t>Other Changes in Fund Balances</t>
  </si>
  <si>
    <t>Payments over $2,500, excluding wages and salaries.</t>
  </si>
  <si>
    <t>Payments of $500 to $999, excluding wages and salaries.</t>
  </si>
  <si>
    <t>TAX RATE BY FUND (IN %)</t>
  </si>
  <si>
    <t>Payments of $1,000 to $2,500, excluding wages and salaries</t>
  </si>
  <si>
    <t>This listing must be sent to ISBE, and retained within your</t>
  </si>
  <si>
    <t>district/jointagreement administrative office for public inspection.</t>
  </si>
  <si>
    <t>This listing must be retained within your district/joint agreement</t>
  </si>
  <si>
    <t>administrative office for public inspection.</t>
  </si>
  <si>
    <t>This listing must be published in the local newspaper, sent to ISBE, and retained</t>
  </si>
  <si>
    <t>within your district/joint agreement administrative office for public inspection.</t>
  </si>
  <si>
    <t xml:space="preserve">administrative office for public inspection. </t>
  </si>
  <si>
    <t>and retained within the district/joint agreement</t>
  </si>
  <si>
    <t>The summary must be published in the local newspaper.</t>
  </si>
  <si>
    <t>(Section 10-17 of the School Code)</t>
  </si>
  <si>
    <t>Total</t>
  </si>
  <si>
    <t>Total Elementary</t>
  </si>
  <si>
    <t>Total Secondary</t>
  </si>
  <si>
    <t>Total District</t>
  </si>
  <si>
    <t>Total Current Assets</t>
  </si>
  <si>
    <t>Total Liabilities</t>
  </si>
  <si>
    <t>Total Liabilities and Fund Balances</t>
  </si>
  <si>
    <t>Total Direct Receipts/Revenues</t>
  </si>
  <si>
    <t>Total Receipts/Revenues</t>
  </si>
  <si>
    <t>Total Direct Disbursements/Expenditures</t>
  </si>
  <si>
    <t>Total Disbursements/Expenditures</t>
  </si>
  <si>
    <t>This page must be sent to ISBE</t>
  </si>
  <si>
    <t>Taxes Receivable</t>
  </si>
  <si>
    <t>1.  Total number of all contracts awarded by the school district:</t>
  </si>
  <si>
    <t>(Enter Number Here)</t>
  </si>
  <si>
    <t>(Enter $ Amount Here)</t>
  </si>
  <si>
    <t>2.  Total value of all contracts awarded:</t>
  </si>
  <si>
    <t>4.  Total value of contracts awarded to minority owned businesses, female owned businesses, businesses owned by person with disabilities, and locally owned businesses:</t>
  </si>
  <si>
    <t>INSTRUCTIONS:  (See the attached document (pdf) for additional guidance and definitions.)</t>
  </si>
  <si>
    <t>3.  Total number of contracts awarded to minority owned businesses, female owned businesses, businesses owned by persons with disabilities, and locally owned businesses:</t>
  </si>
  <si>
    <r>
      <t>ITEM 2.</t>
    </r>
    <r>
      <rPr>
        <sz val="10"/>
        <color indexed="8"/>
        <rFont val="Arial"/>
        <family val="2"/>
      </rPr>
      <t xml:space="preserve"> – Aggregate the value of consideration of all contracts included in item 1 and record the dollar amount below in the space provided.</t>
    </r>
  </si>
  <si>
    <r>
      <t>ITEM 4.</t>
    </r>
    <r>
      <rPr>
        <sz val="10"/>
        <color indexed="8"/>
        <rFont val="Arial"/>
        <family val="2"/>
      </rPr>
      <t xml:space="preserve"> – Aggregate the value of consideration of all contracts included in item 3 and record the dollar amount below in the space provided.</t>
    </r>
  </si>
  <si>
    <t>WORKS OF ART &amp; HISTORICAL TREASURES</t>
  </si>
  <si>
    <t>BUILDING &amp; BUILDING IMPROVEMENTS</t>
  </si>
  <si>
    <t>SITE IMPROVMENTS &amp; INFRASTRUCTURE</t>
  </si>
  <si>
    <t>CAPITALIZED EQUIPMENT</t>
  </si>
  <si>
    <t>Debt Service</t>
  </si>
  <si>
    <t>Capital Projects</t>
  </si>
  <si>
    <t>Tort</t>
  </si>
  <si>
    <t>Cash (Accounts 111 thru 115)</t>
  </si>
  <si>
    <t>Interfund Receivables</t>
  </si>
  <si>
    <t>Intergovernmental Accounts Receivable</t>
  </si>
  <si>
    <t>Other Receivables</t>
  </si>
  <si>
    <t>Prepaid Items</t>
  </si>
  <si>
    <t>Interfund Payables</t>
  </si>
  <si>
    <t>Intergovernmental Accounts Payable</t>
  </si>
  <si>
    <t>Contracts Payable</t>
  </si>
  <si>
    <t>Other Payable</t>
  </si>
  <si>
    <t>Loans Payable</t>
  </si>
  <si>
    <t>Salaries &amp; Benefits Payable</t>
  </si>
  <si>
    <t>Payroll Deductions &amp; Withholdings</t>
  </si>
  <si>
    <t>Deferred Revenues &amp; Other Current Liabilities</t>
  </si>
  <si>
    <t>Total Current Liabilities</t>
  </si>
  <si>
    <t>Acct No</t>
  </si>
  <si>
    <t>Payments to Other Districts &amp; Govt Units</t>
  </si>
  <si>
    <t>Other Sources of Funds</t>
  </si>
  <si>
    <t xml:space="preserve">Other Uses of Funds </t>
  </si>
  <si>
    <t>Total Other Sources/Uses of Funds</t>
  </si>
  <si>
    <t>Excess of Receipts/Revenues &amp; Other Sources of Funds (Over/Under) Expenditures/Disbursements &amp; Other Uses of Funds</t>
  </si>
  <si>
    <t>Flow-Through Receipts/Revenues from One District to Another District</t>
  </si>
  <si>
    <t xml:space="preserve">Other Sources/Uses of Funds    </t>
  </si>
  <si>
    <t xml:space="preserve">SCHOOL DISTRICT/JOINT AGREEMENT NAME:  </t>
  </si>
  <si>
    <t>CAPITAL PROJECTS</t>
  </si>
  <si>
    <t>DISTRICT EQUALIZED ASSESSED VALUATION (EAV)</t>
  </si>
  <si>
    <t>9 MONTH AVERAGE DAILY ATTENDANCE</t>
  </si>
  <si>
    <t xml:space="preserve">BOND &amp; INTEREST </t>
  </si>
  <si>
    <t>STATEMENT OF REVENUES RECEIVED/REVENUES, EXPENDITURES DISBURSED/EXPENDITURES, OTHER SOURCES/USES</t>
  </si>
  <si>
    <t>Flow-Through Received/Revenue from One District to Another District</t>
  </si>
  <si>
    <t xml:space="preserve">SALARY SCHEDULE OF GROSS PAYMENTS FOR CERTIFICATED PERSONNEL AND NON-CERTIFICATED PERSONNEL </t>
  </si>
  <si>
    <t>PAYMENTS TO PERSON, FIRM, OR CORPORATION OF $1,000 TO $2,500</t>
  </si>
  <si>
    <t>PAYMENTS TO PERSON, FIRM, OR CORPORATION OF $500 TO $999</t>
  </si>
  <si>
    <t>ANNUAL STATEMENT OF AFFAIRS FOR THE FISCAL YEAR ENDING</t>
  </si>
  <si>
    <t xml:space="preserve">In conformity with sub-section (c) of Section 10-20.44 of the School Code [105 ILCS 5/10-20.44], the following information is required to be submitted in conjunction with submission of the Annual Statement of Affairs [105 ILCS 5/10-17]. </t>
  </si>
  <si>
    <t>Long-Term Debt Payable</t>
  </si>
  <si>
    <t>STATEMENT OF ASSETS AND LIABILITIES</t>
  </si>
  <si>
    <t>Rec./Rev. for "On Behalf" Payments</t>
  </si>
  <si>
    <t>Disb./Expend. for "On Behalf" Payments</t>
  </si>
  <si>
    <t>Elementary</t>
  </si>
  <si>
    <t>High School</t>
  </si>
  <si>
    <t>Unit</t>
  </si>
  <si>
    <t>DISTRICT TYPE</t>
  </si>
  <si>
    <t xml:space="preserve">Note:  For submitting to ISBE, the "Statement of Affairs" can </t>
  </si>
  <si>
    <t>be submitted as one file to avoid separating worksheets.</t>
  </si>
  <si>
    <t>ILLINOIS STATE BOARD OF EDUCATION</t>
  </si>
  <si>
    <t>School Business Services</t>
  </si>
  <si>
    <t>(217)785-8779</t>
  </si>
  <si>
    <t xml:space="preserve">NAME OF NEWSPAPER  WHERE PUBLISHED:  </t>
  </si>
  <si>
    <t>TOTAL LONG-TERM DEBT ALLOWED</t>
  </si>
  <si>
    <t>PERCENT OF LONG-TERM DEBT OBLIGATED CURRENTLY</t>
  </si>
  <si>
    <t xml:space="preserve">This listing must be published in the local newspaper, sent to ISBE, and </t>
  </si>
  <si>
    <t>retained within your district/joint agreement administrative office for public inspection</t>
  </si>
  <si>
    <t>ISBE 50-37 (06/2018) ASA18form.xls</t>
  </si>
  <si>
    <t>TOTAL LONG-TERM DEBT OUTSTANDING AS OF June 30, 2018</t>
  </si>
  <si>
    <t>AS OF JUNE 30, 2018</t>
  </si>
  <si>
    <t>AND CHANGES IN FUND BALANCE - FOR YEAR ENDING JUNE 30, 2018</t>
  </si>
  <si>
    <t>Beginning Fund Balances - July 1, 2017</t>
  </si>
  <si>
    <t>Ending Fund Balances June 30, 2018</t>
  </si>
  <si>
    <t>Copies of the detailed Annual Statement of Affairs for the Fiscal Year Ending June 30, 2018 will be available for public inspection in the school district/joint agreement administrative office by December 1, annually.  Individuals wanting to review this Annual Statement of Affairs should contact:</t>
  </si>
  <si>
    <t>ANNUAL STATEMENT OF AFFAIRS SUMMARY FOR FISCAL YEAR ENDING JUNE 30, 2018</t>
  </si>
  <si>
    <r>
      <t xml:space="preserve"> Also by </t>
    </r>
    <r>
      <rPr>
        <b/>
        <sz val="8"/>
        <rFont val="Arial"/>
        <family val="2"/>
      </rPr>
      <t>January 15, annually</t>
    </r>
    <r>
      <rPr>
        <sz val="8"/>
        <rFont val="Arial"/>
        <family val="2"/>
      </rPr>
      <t xml:space="preserve"> the detailed Annual Statement of Affairs for the </t>
    </r>
    <r>
      <rPr>
        <b/>
        <sz val="8"/>
        <rFont val="Arial"/>
        <family val="2"/>
      </rPr>
      <t>Fiscal Year Ending June 30, 2018</t>
    </r>
    <r>
      <rPr>
        <sz val="8"/>
        <rFont val="Arial"/>
        <family val="2"/>
      </rPr>
      <t xml:space="preserve">, will be posted on the Illinois State Board of Education's website@ </t>
    </r>
    <r>
      <rPr>
        <b/>
        <sz val="8"/>
        <rFont val="Arial"/>
        <family val="2"/>
      </rPr>
      <t>www.isbe.net.</t>
    </r>
  </si>
  <si>
    <t>Statement of Operations as of June 30, 2018</t>
  </si>
  <si>
    <r>
      <t>ITEM 1. –</t>
    </r>
    <r>
      <rPr>
        <sz val="10"/>
        <color indexed="8"/>
        <rFont val="Arial"/>
        <family val="2"/>
      </rPr>
      <t xml:space="preserve"> Count only contracts where the consideration exceeds $25,000 over the life of the contract and that were awarded during FY2018 and record the number below in the space provided. Do not include: (1) multi-year contracts awarded prior to FY2018; (2) collective bargaining agreements with district employee groups; and (3) personal services contracts with individual district employees.</t>
    </r>
  </si>
  <si>
    <r>
      <t xml:space="preserve">ITEM 3. </t>
    </r>
    <r>
      <rPr>
        <sz val="10"/>
        <color indexed="8"/>
        <rFont val="Arial"/>
        <family val="2"/>
      </rPr>
      <t>- Count only contracts where the consideration exceeds $25,000 over the life of the contract that were awarded during FY2018 to minority, female, disabled or local contractors and record the number below in the space provided. Do not include: (1) multi-year contracts awarded prior to FY2018; (2) collective bargaining agreements with district employee groups; and (3) personal services contracts with individual district employees.</t>
    </r>
  </si>
  <si>
    <t>REPORT ON CONTRACTS EXCEEDING $25,000 AWARDED DURING FY2018</t>
  </si>
  <si>
    <t>Gardner Consolidated Community School District 72c</t>
  </si>
  <si>
    <t>24032072C04-2001</t>
  </si>
  <si>
    <t>x</t>
  </si>
  <si>
    <t>598 N. Elm Street, Gardner IL 60424</t>
  </si>
  <si>
    <t>Grundy</t>
  </si>
  <si>
    <t>The Herald News - Morris Illinois</t>
  </si>
  <si>
    <t>509 N. Elm Street, Garder IL 60424</t>
  </si>
  <si>
    <t>815-237-2313</t>
  </si>
  <si>
    <t>8:00 - 3:25</t>
  </si>
  <si>
    <t>Ronald Harris</t>
  </si>
  <si>
    <t>Sharon Sovey</t>
  </si>
  <si>
    <t>Cassandra Bexson</t>
  </si>
  <si>
    <t>Katie Johnson</t>
  </si>
  <si>
    <t>Laura Mund</t>
  </si>
  <si>
    <t>Sarah Sancken</t>
  </si>
  <si>
    <t>Heidi VanDeVoort</t>
  </si>
  <si>
    <t>Janelle Biros</t>
  </si>
  <si>
    <t>Laura Lenzie</t>
  </si>
  <si>
    <t>Heather Muzzarelli</t>
  </si>
  <si>
    <t>Amanda Smith</t>
  </si>
  <si>
    <t>Lauren Walsh</t>
  </si>
  <si>
    <t>Sara Countryman</t>
  </si>
  <si>
    <t>Austin McDowell</t>
  </si>
  <si>
    <t>Mary Pierard</t>
  </si>
  <si>
    <t>Angela Tjelle</t>
  </si>
  <si>
    <t>Craig Rury</t>
  </si>
  <si>
    <t>Michael Cornale</t>
  </si>
  <si>
    <t>Tracy Kociss</t>
  </si>
  <si>
    <t>Rachel Partilla</t>
  </si>
  <si>
    <t>Traci Patterson</t>
  </si>
  <si>
    <t>Samantha Siano</t>
  </si>
  <si>
    <t>Linda Tyler</t>
  </si>
  <si>
    <t>Jessica Wilson</t>
  </si>
  <si>
    <t>Betsy Hennessy</t>
  </si>
  <si>
    <t>Verna Morecraft</t>
  </si>
  <si>
    <t>Kara Sova</t>
  </si>
  <si>
    <t>Paula Wade</t>
  </si>
  <si>
    <t>Apple Computers</t>
  </si>
  <si>
    <t>Clover Leaf Farms</t>
  </si>
  <si>
    <t>Columbia Pipe and Supply</t>
  </si>
  <si>
    <t>ComEd</t>
  </si>
  <si>
    <t>Commercial Elec. Systems</t>
  </si>
  <si>
    <t>Common Goal System</t>
  </si>
  <si>
    <t>Constellation Gas Division</t>
  </si>
  <si>
    <t>Dynagy Energy Services</t>
  </si>
  <si>
    <t>Echols Y&amp; Associates</t>
  </si>
  <si>
    <t>Gardner S.Wilmington H.S.</t>
  </si>
  <si>
    <t xml:space="preserve">Heinnamen </t>
  </si>
  <si>
    <t>IESA</t>
  </si>
  <si>
    <t>Illinois Association of School Boards</t>
  </si>
  <si>
    <t>McGraff Office Equipment</t>
  </si>
  <si>
    <t>Midwest Environmental</t>
  </si>
  <si>
    <t>McGraw Hill School Education</t>
  </si>
  <si>
    <t>NWEA MAP testing</t>
  </si>
  <si>
    <t>Renaissance Learning</t>
  </si>
  <si>
    <t>S.W Grade School</t>
  </si>
  <si>
    <t>Stevens Industries</t>
  </si>
  <si>
    <t>Village of Gardner</t>
  </si>
  <si>
    <t>American Signs</t>
  </si>
  <si>
    <t>Barlow Mechanical Svcs</t>
  </si>
  <si>
    <t>Birch Communications</t>
  </si>
  <si>
    <t>BR sports</t>
  </si>
  <si>
    <t>Chasework Creations</t>
  </si>
  <si>
    <t>ComTech Holdings</t>
  </si>
  <si>
    <t>Grundy Area Vocational Center</t>
  </si>
  <si>
    <t>Gordon's Food Service</t>
  </si>
  <si>
    <t>Gordan and Backhuts</t>
  </si>
  <si>
    <t>Jostens</t>
  </si>
  <si>
    <t>Midwest Applied Solutions</t>
  </si>
  <si>
    <t>Performance Chemiclas</t>
  </si>
  <si>
    <t>Simple Communications</t>
  </si>
  <si>
    <t>SOCS</t>
  </si>
  <si>
    <t>Test Incorporated</t>
  </si>
  <si>
    <t>Veteran's Floors</t>
  </si>
  <si>
    <t>Vista Learning</t>
  </si>
  <si>
    <t>A &amp; J Signs</t>
  </si>
  <si>
    <t>Allison Insurance</t>
  </si>
  <si>
    <t>AVA Recycling</t>
  </si>
  <si>
    <t>Blackboard Connect</t>
  </si>
  <si>
    <t>Call One</t>
  </si>
  <si>
    <t>Houghton Mifflin</t>
  </si>
  <si>
    <t>Junior Library Guild</t>
  </si>
  <si>
    <t>Summitt Financial</t>
  </si>
  <si>
    <t>Orkin Pest Control</t>
  </si>
  <si>
    <t>The Paper</t>
  </si>
  <si>
    <t>Puro Clean</t>
  </si>
  <si>
    <t>Cintak</t>
  </si>
  <si>
    <t>Read Naturally</t>
  </si>
  <si>
    <t>Robins Schwartz Nichols</t>
  </si>
  <si>
    <t>State Industrial Products</t>
  </si>
  <si>
    <t>Comtec Holdings</t>
  </si>
  <si>
    <t>Corporate Master Card</t>
  </si>
  <si>
    <t>Performance Food Service</t>
  </si>
  <si>
    <t>Grundy County Special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</si>
</sst>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
    <numFmt numFmtId="165" formatCode="0#\-###\-####\-##"/>
    <numFmt numFmtId="166" formatCode="#,##0.0000_);[Red]\(#,##0.0000\)"/>
    <numFmt numFmtId="167" formatCode="[$-409]mmmm\ d\,\ yyyy;@"/>
  </numFmts>
  <fonts count="37" x14ac:knownFonts="1">
    <font>
      <sz val="10"/>
      <name val="Arial"/>
    </font>
    <font>
      <sz val="10"/>
      <name val="MS Sans Serif"/>
      <family val="2"/>
    </font>
    <font>
      <sz val="8"/>
      <name val="Arial"/>
      <family val="2"/>
    </font>
    <font>
      <sz val="8"/>
      <name val="Arial"/>
      <family val="2"/>
    </font>
    <font>
      <u/>
      <sz val="10"/>
      <color indexed="12"/>
      <name val="Arial"/>
      <family val="2"/>
    </font>
    <font>
      <i/>
      <sz val="8"/>
      <name val="Arial"/>
      <family val="2"/>
    </font>
    <font>
      <b/>
      <sz val="8"/>
      <name val="Arial"/>
      <family val="2"/>
    </font>
    <font>
      <b/>
      <u/>
      <sz val="8"/>
      <name val="Arial"/>
      <family val="2"/>
    </font>
    <font>
      <i/>
      <sz val="8"/>
      <name val="Arial"/>
      <family val="2"/>
    </font>
    <font>
      <u/>
      <sz val="8"/>
      <name val="Arial"/>
      <family val="2"/>
    </font>
    <font>
      <sz val="8"/>
      <color indexed="10"/>
      <name val="Arial"/>
      <family val="2"/>
    </font>
    <font>
      <b/>
      <sz val="9"/>
      <name val="Arial"/>
      <family val="2"/>
    </font>
    <font>
      <sz val="9"/>
      <name val="Arial"/>
      <family val="2"/>
    </font>
    <font>
      <sz val="10"/>
      <name val="Arial"/>
      <family val="2"/>
    </font>
    <font>
      <b/>
      <sz val="11"/>
      <name val="Arial"/>
      <family val="2"/>
    </font>
    <font>
      <b/>
      <u/>
      <sz val="9"/>
      <name val="Arial"/>
      <family val="2"/>
    </font>
    <font>
      <b/>
      <sz val="8"/>
      <name val="Arial"/>
      <family val="2"/>
    </font>
    <font>
      <b/>
      <sz val="10"/>
      <name val="Arial"/>
      <family val="2"/>
    </font>
    <font>
      <sz val="8"/>
      <color indexed="81"/>
      <name val="Tahoma"/>
      <family val="2"/>
    </font>
    <font>
      <b/>
      <sz val="8"/>
      <color indexed="81"/>
      <name val="Tahoma"/>
      <family val="2"/>
    </font>
    <font>
      <b/>
      <sz val="8"/>
      <color indexed="81"/>
      <name val="Arial"/>
      <family val="2"/>
    </font>
    <font>
      <vertAlign val="superscript"/>
      <sz val="10"/>
      <name val="Arial"/>
      <family val="2"/>
    </font>
    <font>
      <vertAlign val="superscript"/>
      <sz val="10"/>
      <name val="Arial"/>
      <family val="2"/>
    </font>
    <font>
      <vertAlign val="superscript"/>
      <sz val="10"/>
      <color indexed="81"/>
      <name val="Tahoma"/>
      <family val="2"/>
    </font>
    <font>
      <i/>
      <sz val="10"/>
      <name val="Arial"/>
      <family val="2"/>
    </font>
    <font>
      <i/>
      <sz val="9"/>
      <name val="Arial"/>
      <family val="2"/>
    </font>
    <font>
      <b/>
      <u/>
      <sz val="10"/>
      <name val="Arial"/>
      <family val="2"/>
    </font>
    <font>
      <sz val="8"/>
      <color indexed="9"/>
      <name val="Arial"/>
      <family val="2"/>
    </font>
    <font>
      <i/>
      <sz val="9"/>
      <color indexed="10"/>
      <name val="Arial"/>
      <family val="2"/>
    </font>
    <font>
      <b/>
      <i/>
      <sz val="9"/>
      <color indexed="10"/>
      <name val="Arial"/>
      <family val="2"/>
    </font>
    <font>
      <b/>
      <i/>
      <sz val="10"/>
      <color indexed="10"/>
      <name val="Arial"/>
      <family val="2"/>
    </font>
    <font>
      <sz val="10"/>
      <color indexed="8"/>
      <name val="Arial"/>
      <family val="2"/>
    </font>
    <font>
      <b/>
      <sz val="10"/>
      <color indexed="8"/>
      <name val="Arial"/>
      <family val="2"/>
    </font>
    <font>
      <b/>
      <sz val="9"/>
      <name val="Arial"/>
      <family val="2"/>
    </font>
    <font>
      <sz val="9"/>
      <name val="Arial"/>
      <family val="2"/>
    </font>
    <font>
      <sz val="10"/>
      <name val="Arial"/>
      <family val="2"/>
    </font>
    <font>
      <b/>
      <i/>
      <sz val="10"/>
      <color rgb="FFFF0000"/>
      <name val="Arial"/>
      <family val="2"/>
    </font>
  </fonts>
  <fills count="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theme="0" tint="-0.14999847407452621"/>
        <bgColor indexed="64"/>
      </patternFill>
    </fill>
    <fill>
      <patternFill patternType="solid">
        <fgColor theme="0"/>
        <bgColor indexed="64"/>
      </patternFill>
    </fill>
  </fills>
  <borders count="58">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diagonal/>
    </border>
    <border>
      <left/>
      <right style="thin">
        <color indexed="55"/>
      </right>
      <top/>
      <bottom/>
      <diagonal/>
    </border>
    <border>
      <left style="thin">
        <color indexed="55"/>
      </left>
      <right/>
      <top style="thin">
        <color indexed="55"/>
      </top>
      <bottom style="thin">
        <color indexed="55"/>
      </bottom>
      <diagonal/>
    </border>
    <border>
      <left style="thin">
        <color indexed="55"/>
      </left>
      <right/>
      <top/>
      <bottom/>
      <diagonal/>
    </border>
    <border>
      <left/>
      <right/>
      <top style="thin">
        <color indexed="55"/>
      </top>
      <bottom/>
      <diagonal/>
    </border>
    <border>
      <left style="thin">
        <color indexed="55"/>
      </left>
      <right style="thin">
        <color indexed="55"/>
      </right>
      <top style="thin">
        <color indexed="55"/>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dashed">
        <color indexed="55"/>
      </left>
      <right/>
      <top/>
      <bottom/>
      <diagonal/>
    </border>
    <border>
      <left style="dashed">
        <color indexed="55"/>
      </left>
      <right/>
      <top/>
      <bottom style="thin">
        <color indexed="55"/>
      </bottom>
      <diagonal/>
    </border>
    <border>
      <left/>
      <right/>
      <top/>
      <bottom style="thin">
        <color indexed="55"/>
      </bottom>
      <diagonal/>
    </border>
    <border>
      <left/>
      <right style="dashed">
        <color indexed="55"/>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double">
        <color indexed="55"/>
      </bottom>
      <diagonal/>
    </border>
    <border>
      <left style="thin">
        <color indexed="55"/>
      </left>
      <right style="thin">
        <color indexed="55"/>
      </right>
      <top/>
      <bottom style="thin">
        <color indexed="55"/>
      </bottom>
      <diagonal/>
    </border>
    <border>
      <left style="thin">
        <color indexed="55"/>
      </left>
      <right style="thin">
        <color indexed="55"/>
      </right>
      <top/>
      <bottom style="double">
        <color indexed="55"/>
      </bottom>
      <diagonal/>
    </border>
    <border>
      <left style="thin">
        <color indexed="55"/>
      </left>
      <right/>
      <top style="thin">
        <color indexed="55"/>
      </top>
      <bottom style="double">
        <color indexed="55"/>
      </bottom>
      <diagonal/>
    </border>
    <border>
      <left/>
      <right style="thin">
        <color indexed="55"/>
      </right>
      <top style="thin">
        <color indexed="55"/>
      </top>
      <bottom style="double">
        <color indexed="55"/>
      </bottom>
      <diagonal/>
    </border>
    <border>
      <left style="thin">
        <color indexed="55"/>
      </left>
      <right/>
      <top style="double">
        <color indexed="55"/>
      </top>
      <bottom style="double">
        <color indexed="55"/>
      </bottom>
      <diagonal/>
    </border>
    <border>
      <left/>
      <right style="thin">
        <color indexed="55"/>
      </right>
      <top style="double">
        <color indexed="55"/>
      </top>
      <bottom style="double">
        <color indexed="55"/>
      </bottom>
      <diagonal/>
    </border>
    <border>
      <left/>
      <right/>
      <top style="thin">
        <color indexed="55"/>
      </top>
      <bottom style="double">
        <color indexed="55"/>
      </bottom>
      <diagonal/>
    </border>
    <border>
      <left style="thin">
        <color indexed="55"/>
      </left>
      <right/>
      <top/>
      <bottom style="thin">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right style="thin">
        <color indexed="55"/>
      </right>
      <top style="double">
        <color indexed="55"/>
      </top>
      <bottom style="thin">
        <color indexed="55"/>
      </bottom>
      <diagonal/>
    </border>
    <border>
      <left style="thin">
        <color indexed="22"/>
      </left>
      <right style="thin">
        <color indexed="22"/>
      </right>
      <top style="dashed">
        <color indexed="22"/>
      </top>
      <bottom style="thin">
        <color indexed="22"/>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dashed">
        <color indexed="22"/>
      </bottom>
      <diagonal/>
    </border>
    <border>
      <left style="thin">
        <color indexed="22"/>
      </left>
      <right style="thin">
        <color indexed="22"/>
      </right>
      <top style="thin">
        <color indexed="22"/>
      </top>
      <bottom/>
      <diagonal/>
    </border>
    <border>
      <left style="thin">
        <color indexed="55"/>
      </left>
      <right style="thin">
        <color indexed="55"/>
      </right>
      <top style="double">
        <color indexed="55"/>
      </top>
      <bottom style="thin">
        <color indexed="55"/>
      </bottom>
      <diagonal/>
    </border>
    <border>
      <left style="thin">
        <color indexed="64"/>
      </left>
      <right style="thin">
        <color indexed="64"/>
      </right>
      <top style="thin">
        <color indexed="64"/>
      </top>
      <bottom style="thin">
        <color indexed="64"/>
      </bottom>
      <diagonal/>
    </border>
    <border>
      <left style="thin">
        <color indexed="55"/>
      </left>
      <right style="dotted">
        <color indexed="55"/>
      </right>
      <top style="thin">
        <color indexed="55"/>
      </top>
      <bottom/>
      <diagonal/>
    </border>
    <border>
      <left style="dotted">
        <color indexed="55"/>
      </left>
      <right style="thin">
        <color indexed="55"/>
      </right>
      <top style="thin">
        <color indexed="55"/>
      </top>
      <bottom/>
      <diagonal/>
    </border>
    <border>
      <left style="thin">
        <color indexed="55"/>
      </left>
      <right style="dotted">
        <color indexed="55"/>
      </right>
      <top/>
      <bottom/>
      <diagonal/>
    </border>
    <border>
      <left style="dotted">
        <color indexed="55"/>
      </left>
      <right style="thin">
        <color indexed="55"/>
      </right>
      <top/>
      <bottom/>
      <diagonal/>
    </border>
    <border>
      <left/>
      <right/>
      <top style="medium">
        <color indexed="55"/>
      </top>
      <bottom/>
      <diagonal/>
    </border>
    <border>
      <left/>
      <right/>
      <top/>
      <bottom style="medium">
        <color indexed="55"/>
      </bottom>
      <diagonal/>
    </border>
    <border>
      <left style="medium">
        <color indexed="55"/>
      </left>
      <right style="thin">
        <color indexed="55"/>
      </right>
      <top style="medium">
        <color indexed="55"/>
      </top>
      <bottom/>
      <diagonal/>
    </border>
    <border>
      <left/>
      <right style="thin">
        <color indexed="55"/>
      </right>
      <top style="medium">
        <color indexed="55"/>
      </top>
      <bottom/>
      <diagonal/>
    </border>
    <border>
      <left style="thin">
        <color indexed="55"/>
      </left>
      <right style="thin">
        <color indexed="55"/>
      </right>
      <top style="medium">
        <color indexed="55"/>
      </top>
      <bottom/>
      <diagonal/>
    </border>
    <border>
      <left style="medium">
        <color indexed="55"/>
      </left>
      <right style="thin">
        <color indexed="55"/>
      </right>
      <top/>
      <bottom/>
      <diagonal/>
    </border>
    <border>
      <left style="medium">
        <color indexed="55"/>
      </left>
      <right style="thin">
        <color indexed="55"/>
      </right>
      <top/>
      <bottom style="double">
        <color indexed="55"/>
      </bottom>
      <diagonal/>
    </border>
    <border>
      <left/>
      <right/>
      <top/>
      <bottom style="double">
        <color indexed="55"/>
      </bottom>
      <diagonal/>
    </border>
    <border>
      <left/>
      <right/>
      <top style="double">
        <color indexed="55"/>
      </top>
      <bottom/>
      <diagonal/>
    </border>
    <border>
      <left style="dotted">
        <color indexed="55"/>
      </left>
      <right style="thin">
        <color indexed="55"/>
      </right>
      <top/>
      <bottom style="thin">
        <color indexed="55"/>
      </bottom>
      <diagonal/>
    </border>
    <border>
      <left style="dashed">
        <color indexed="55"/>
      </left>
      <right/>
      <top style="dashed">
        <color indexed="55"/>
      </top>
      <bottom/>
      <diagonal/>
    </border>
    <border>
      <left/>
      <right/>
      <top style="dashed">
        <color indexed="55"/>
      </top>
      <bottom/>
      <diagonal/>
    </border>
    <border>
      <left/>
      <right/>
      <top style="double">
        <color indexed="55"/>
      </top>
      <bottom style="double">
        <color indexed="55"/>
      </bottom>
      <diagonal/>
    </border>
    <border>
      <left style="dotted">
        <color theme="0" tint="-0.34998626667073579"/>
      </left>
      <right style="thin">
        <color theme="0" tint="-0.34998626667073579"/>
      </right>
      <top style="thin">
        <color theme="0" tint="-0.34998626667073579"/>
      </top>
      <bottom/>
      <diagonal/>
    </border>
    <border>
      <left style="dotted">
        <color theme="0" tint="-0.34998626667073579"/>
      </left>
      <right style="thin">
        <color theme="0" tint="-0.34998626667073579"/>
      </right>
      <top/>
      <bottom/>
      <diagonal/>
    </border>
    <border>
      <left style="dotted">
        <color theme="0" tint="-0.34998626667073579"/>
      </left>
      <right style="thin">
        <color theme="0" tint="-0.34998626667073579"/>
      </right>
      <top/>
      <bottom style="thin">
        <color theme="0" tint="-0.34998626667073579"/>
      </bottom>
      <diagonal/>
    </border>
    <border>
      <left style="thin">
        <color theme="0" tint="-0.34998626667073579"/>
      </left>
      <right style="dotted">
        <color theme="0" tint="-0.34998626667073579"/>
      </right>
      <top style="thin">
        <color theme="0" tint="-0.34998626667073579"/>
      </top>
      <bottom/>
      <diagonal/>
    </border>
    <border>
      <left style="thin">
        <color theme="0" tint="-0.34998626667073579"/>
      </left>
      <right style="dotted">
        <color theme="0" tint="-0.34998626667073579"/>
      </right>
      <top/>
      <bottom/>
      <diagonal/>
    </border>
    <border>
      <left style="thin">
        <color theme="0" tint="-0.34998626667073579"/>
      </left>
      <right style="dotted">
        <color theme="0" tint="-0.34998626667073579"/>
      </right>
      <top/>
      <bottom style="thin">
        <color theme="0" tint="-0.34998626667073579"/>
      </bottom>
      <diagonal/>
    </border>
  </borders>
  <cellStyleXfs count="7">
    <xf numFmtId="0" fontId="0" fillId="0" borderId="0"/>
    <xf numFmtId="0" fontId="4" fillId="0" borderId="0" applyNumberFormat="0" applyFill="0" applyBorder="0" applyAlignment="0" applyProtection="0">
      <alignment vertical="top"/>
      <protection locked="0"/>
    </xf>
    <xf numFmtId="0" fontId="35" fillId="0" borderId="0"/>
    <xf numFmtId="0" fontId="1" fillId="0" borderId="0"/>
    <xf numFmtId="0" fontId="1" fillId="0" borderId="0"/>
    <xf numFmtId="0" fontId="1" fillId="0" borderId="0"/>
    <xf numFmtId="0" fontId="1" fillId="0" borderId="0"/>
  </cellStyleXfs>
  <cellXfs count="432">
    <xf numFmtId="0" fontId="0" fillId="0" borderId="0" xfId="0"/>
    <xf numFmtId="0" fontId="2" fillId="0" borderId="0" xfId="0" applyFont="1" applyBorder="1" applyAlignment="1" applyProtection="1">
      <alignment vertical="center"/>
    </xf>
    <xf numFmtId="0" fontId="2" fillId="0" borderId="1" xfId="0" applyFont="1" applyBorder="1" applyAlignment="1" applyProtection="1">
      <alignment horizontal="left" vertical="center"/>
    </xf>
    <xf numFmtId="0" fontId="2" fillId="0" borderId="0" xfId="0" applyFont="1" applyBorder="1" applyAlignment="1" applyProtection="1">
      <alignment horizontal="center" vertical="center"/>
    </xf>
    <xf numFmtId="0" fontId="2" fillId="0" borderId="0" xfId="0" applyFont="1" applyAlignment="1" applyProtection="1">
      <alignment horizontal="centerContinuous" vertical="center"/>
    </xf>
    <xf numFmtId="0" fontId="2" fillId="0" borderId="0" xfId="0" applyFont="1" applyAlignment="1" applyProtection="1">
      <alignment vertical="center"/>
    </xf>
    <xf numFmtId="0" fontId="2" fillId="0" borderId="0" xfId="0" applyFont="1" applyAlignment="1" applyProtection="1">
      <alignment horizontal="right" vertical="center"/>
    </xf>
    <xf numFmtId="0" fontId="2" fillId="0" borderId="0" xfId="0" applyFont="1" applyAlignment="1" applyProtection="1">
      <alignment horizontal="left" vertical="center"/>
    </xf>
    <xf numFmtId="0" fontId="2" fillId="0" borderId="0" xfId="0" applyFont="1" applyBorder="1" applyAlignment="1" applyProtection="1">
      <alignment horizontal="left" vertical="center"/>
    </xf>
    <xf numFmtId="0" fontId="2" fillId="0" borderId="2" xfId="0" applyFont="1" applyBorder="1" applyAlignment="1" applyProtection="1">
      <alignment horizontal="left" vertical="center" wrapText="1"/>
    </xf>
    <xf numFmtId="0" fontId="2" fillId="0" borderId="3" xfId="0" applyFont="1" applyBorder="1" applyAlignment="1" applyProtection="1">
      <alignment horizontal="centerContinuous" vertical="center"/>
    </xf>
    <xf numFmtId="0" fontId="2" fillId="0" borderId="4" xfId="0" applyFont="1" applyBorder="1" applyAlignment="1" applyProtection="1">
      <alignment horizontal="left" vertical="center"/>
    </xf>
    <xf numFmtId="3" fontId="2" fillId="0" borderId="4"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center" indent="2"/>
    </xf>
    <xf numFmtId="0" fontId="2" fillId="0" borderId="5" xfId="0" applyFont="1" applyFill="1" applyBorder="1" applyAlignment="1" applyProtection="1">
      <alignment horizontal="center" vertical="center" wrapText="1"/>
    </xf>
    <xf numFmtId="3" fontId="2" fillId="0" borderId="0" xfId="0" applyNumberFormat="1" applyFont="1" applyBorder="1" applyAlignment="1" applyProtection="1">
      <alignment horizontal="left" vertical="center"/>
    </xf>
    <xf numFmtId="0" fontId="2" fillId="0" borderId="0" xfId="0" applyFont="1" applyAlignment="1" applyProtection="1">
      <alignment horizontal="center" vertical="center"/>
    </xf>
    <xf numFmtId="0" fontId="2" fillId="0" borderId="0" xfId="0" applyFont="1" applyProtection="1"/>
    <xf numFmtId="38" fontId="2" fillId="0" borderId="5" xfId="0" applyNumberFormat="1" applyFont="1" applyFill="1" applyBorder="1" applyAlignment="1" applyProtection="1">
      <alignment horizontal="center" vertical="center"/>
    </xf>
    <xf numFmtId="38" fontId="2" fillId="0" borderId="0" xfId="0" applyNumberFormat="1" applyFont="1" applyFill="1" applyBorder="1" applyAlignment="1" applyProtection="1">
      <alignment horizontal="center" vertical="center"/>
    </xf>
    <xf numFmtId="38" fontId="2" fillId="0" borderId="0" xfId="0" applyNumberFormat="1" applyFont="1" applyBorder="1" applyAlignment="1" applyProtection="1">
      <alignment horizontal="center" vertical="center"/>
    </xf>
    <xf numFmtId="164" fontId="2" fillId="0" borderId="0" xfId="0" applyNumberFormat="1" applyFont="1" applyBorder="1" applyAlignment="1" applyProtection="1">
      <alignment horizontal="center" vertical="center"/>
    </xf>
    <xf numFmtId="0" fontId="9" fillId="0" borderId="0" xfId="0" applyFont="1" applyProtection="1"/>
    <xf numFmtId="38" fontId="2" fillId="0" borderId="0" xfId="0" applyNumberFormat="1" applyFont="1" applyBorder="1" applyAlignment="1" applyProtection="1">
      <alignment horizontal="left" vertical="center" indent="4"/>
    </xf>
    <xf numFmtId="0" fontId="2" fillId="0" borderId="0" xfId="0" applyFont="1" applyBorder="1" applyAlignment="1" applyProtection="1">
      <alignment vertical="center" wrapText="1"/>
    </xf>
    <xf numFmtId="0" fontId="2" fillId="0" borderId="0" xfId="0" applyFont="1" applyAlignment="1" applyProtection="1">
      <alignment wrapText="1"/>
    </xf>
    <xf numFmtId="0" fontId="2" fillId="0" borderId="0" xfId="0" applyFont="1" applyAlignment="1" applyProtection="1"/>
    <xf numFmtId="0" fontId="2" fillId="0" borderId="6" xfId="3" applyFont="1" applyBorder="1" applyAlignment="1">
      <alignment horizontal="left" vertical="center" wrapText="1"/>
    </xf>
    <xf numFmtId="0" fontId="2" fillId="0" borderId="7" xfId="3" applyFont="1" applyBorder="1" applyAlignment="1">
      <alignment horizontal="center" vertical="center"/>
    </xf>
    <xf numFmtId="0" fontId="2" fillId="0" borderId="0" xfId="3" applyFont="1" applyBorder="1"/>
    <xf numFmtId="38" fontId="2" fillId="2" borderId="1" xfId="3" applyNumberFormat="1" applyFont="1" applyFill="1" applyBorder="1" applyAlignment="1">
      <alignment horizontal="left" vertical="top"/>
    </xf>
    <xf numFmtId="38" fontId="2" fillId="2" borderId="1" xfId="3" applyNumberFormat="1" applyFont="1" applyFill="1" applyBorder="1" applyAlignment="1">
      <alignment horizontal="right" vertical="top"/>
    </xf>
    <xf numFmtId="0" fontId="2" fillId="0" borderId="0" xfId="3" applyFont="1" applyFill="1" applyBorder="1" applyAlignment="1">
      <alignment vertical="top" wrapText="1"/>
    </xf>
    <xf numFmtId="0" fontId="2" fillId="0" borderId="8" xfId="3" applyFont="1" applyBorder="1" applyAlignment="1">
      <alignment vertical="center" wrapText="1"/>
    </xf>
    <xf numFmtId="0" fontId="2" fillId="0" borderId="1" xfId="3" applyFont="1" applyBorder="1" applyAlignment="1">
      <alignment vertical="center" wrapText="1"/>
    </xf>
    <xf numFmtId="0" fontId="2" fillId="0" borderId="0" xfId="3" applyFont="1" applyBorder="1" applyAlignment="1">
      <alignment vertical="top" wrapText="1"/>
    </xf>
    <xf numFmtId="0" fontId="2" fillId="0" borderId="8" xfId="3" applyFont="1" applyBorder="1" applyAlignment="1">
      <alignment horizontal="left" vertical="center" wrapText="1"/>
    </xf>
    <xf numFmtId="0" fontId="2" fillId="0" borderId="1" xfId="3" applyFont="1" applyBorder="1" applyAlignment="1">
      <alignment horizontal="center" vertical="center" wrapText="1"/>
    </xf>
    <xf numFmtId="0" fontId="2" fillId="0" borderId="8" xfId="3" applyFont="1" applyBorder="1" applyAlignment="1">
      <alignment horizontal="left" vertical="center"/>
    </xf>
    <xf numFmtId="0" fontId="2" fillId="0" borderId="1" xfId="3" applyFont="1" applyBorder="1" applyAlignment="1">
      <alignment horizontal="center" vertical="center"/>
    </xf>
    <xf numFmtId="0" fontId="2" fillId="0" borderId="8" xfId="3" applyFont="1" applyBorder="1" applyAlignment="1">
      <alignment vertical="center"/>
    </xf>
    <xf numFmtId="0" fontId="2" fillId="0" borderId="0" xfId="4" applyFont="1" applyBorder="1" applyAlignment="1">
      <alignment vertical="center" wrapText="1"/>
    </xf>
    <xf numFmtId="0" fontId="2" fillId="0" borderId="8" xfId="4" applyFont="1" applyBorder="1" applyAlignment="1">
      <alignment vertical="center" wrapText="1"/>
    </xf>
    <xf numFmtId="0" fontId="2" fillId="0" borderId="1" xfId="4" applyFont="1" applyBorder="1" applyAlignment="1">
      <alignment horizontal="center" vertical="center" wrapText="1"/>
    </xf>
    <xf numFmtId="0" fontId="2" fillId="0" borderId="8" xfId="4" applyFont="1" applyBorder="1" applyAlignment="1">
      <alignment horizontal="left" vertical="center" wrapText="1"/>
    </xf>
    <xf numFmtId="0" fontId="2" fillId="0" borderId="8" xfId="4" applyFont="1" applyBorder="1" applyAlignment="1">
      <alignment vertical="center"/>
    </xf>
    <xf numFmtId="0" fontId="2" fillId="0" borderId="1" xfId="4" applyFont="1" applyBorder="1" applyAlignment="1">
      <alignment horizontal="center" vertical="center"/>
    </xf>
    <xf numFmtId="0" fontId="2" fillId="0" borderId="9" xfId="6" applyFont="1" applyBorder="1" applyAlignment="1">
      <alignment horizontal="center" vertical="center"/>
    </xf>
    <xf numFmtId="0" fontId="10" fillId="0" borderId="0" xfId="3" applyFont="1" applyBorder="1"/>
    <xf numFmtId="3" fontId="2" fillId="0" borderId="0" xfId="3" applyNumberFormat="1" applyFont="1" applyBorder="1"/>
    <xf numFmtId="0" fontId="15" fillId="0" borderId="0" xfId="0" applyFont="1" applyBorder="1" applyAlignment="1" applyProtection="1">
      <alignment horizontal="left" vertical="center"/>
    </xf>
    <xf numFmtId="0" fontId="3" fillId="0" borderId="3" xfId="0" applyFont="1" applyBorder="1" applyAlignment="1" applyProtection="1">
      <alignment vertical="center"/>
    </xf>
    <xf numFmtId="0" fontId="2" fillId="0" borderId="9" xfId="0" applyFont="1" applyBorder="1" applyAlignment="1" applyProtection="1">
      <alignment vertical="center"/>
    </xf>
    <xf numFmtId="0" fontId="2" fillId="0" borderId="9" xfId="0" applyFont="1" applyBorder="1" applyAlignment="1" applyProtection="1">
      <alignment vertical="center" wrapText="1"/>
    </xf>
    <xf numFmtId="0" fontId="5" fillId="0" borderId="0" xfId="0" applyFont="1" applyBorder="1" applyAlignment="1" applyProtection="1">
      <alignment horizontal="left" vertical="center"/>
    </xf>
    <xf numFmtId="0" fontId="3" fillId="0" borderId="4" xfId="0" applyFont="1" applyBorder="1" applyAlignment="1" applyProtection="1">
      <alignment vertical="center"/>
    </xf>
    <xf numFmtId="0" fontId="3" fillId="0" borderId="9" xfId="0" applyFont="1" applyBorder="1" applyAlignment="1" applyProtection="1">
      <alignment vertical="center"/>
    </xf>
    <xf numFmtId="0" fontId="3" fillId="0" borderId="0" xfId="0" applyFont="1" applyBorder="1" applyAlignment="1">
      <alignment horizontal="left" vertical="center"/>
    </xf>
    <xf numFmtId="0" fontId="16" fillId="0" borderId="0" xfId="0" applyFont="1" applyBorder="1" applyAlignment="1" applyProtection="1">
      <alignment horizontal="left" vertical="center"/>
    </xf>
    <xf numFmtId="0" fontId="2" fillId="0" borderId="4" xfId="0" applyFont="1" applyBorder="1" applyAlignment="1" applyProtection="1">
      <alignment vertical="center"/>
    </xf>
    <xf numFmtId="0" fontId="2" fillId="0" borderId="4" xfId="0" applyFont="1" applyBorder="1" applyAlignment="1" applyProtection="1">
      <alignment vertical="center" wrapText="1"/>
    </xf>
    <xf numFmtId="0" fontId="2" fillId="0" borderId="9" xfId="0" applyFont="1" applyBorder="1" applyAlignment="1" applyProtection="1">
      <alignment horizontal="left" vertical="center"/>
    </xf>
    <xf numFmtId="0" fontId="13" fillId="0" borderId="0" xfId="0" applyFont="1" applyBorder="1" applyAlignment="1">
      <alignment horizontal="left" vertical="center"/>
    </xf>
    <xf numFmtId="0" fontId="7" fillId="0" borderId="0" xfId="0" applyFont="1" applyBorder="1" applyAlignment="1" applyProtection="1">
      <alignment horizontal="left"/>
    </xf>
    <xf numFmtId="164" fontId="2" fillId="0" borderId="4" xfId="0" applyNumberFormat="1" applyFont="1" applyBorder="1" applyAlignment="1" applyProtection="1">
      <alignment horizontal="left" vertical="center"/>
    </xf>
    <xf numFmtId="3" fontId="2" fillId="0" borderId="9" xfId="0" applyNumberFormat="1" applyFont="1" applyBorder="1" applyAlignment="1" applyProtection="1">
      <alignment horizontal="left" vertical="center"/>
    </xf>
    <xf numFmtId="164" fontId="2" fillId="0" borderId="9" xfId="0" applyNumberFormat="1"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9" xfId="0" applyFont="1" applyBorder="1" applyAlignment="1" applyProtection="1">
      <alignment horizontal="left" vertical="center"/>
    </xf>
    <xf numFmtId="0" fontId="2" fillId="0" borderId="0" xfId="0" applyFont="1" applyAlignment="1" applyProtection="1">
      <alignment horizontal="right"/>
    </xf>
    <xf numFmtId="0" fontId="3" fillId="0" borderId="0" xfId="0" applyFont="1" applyAlignment="1" applyProtection="1">
      <alignment horizontal="right"/>
    </xf>
    <xf numFmtId="0" fontId="2" fillId="0" borderId="0" xfId="3" applyFont="1" applyFill="1" applyBorder="1"/>
    <xf numFmtId="0" fontId="0" fillId="0" borderId="10" xfId="0" applyBorder="1" applyAlignment="1">
      <alignment horizontal="left" vertical="center" wrapText="1"/>
    </xf>
    <xf numFmtId="0" fontId="0" fillId="0" borderId="0" xfId="0" applyBorder="1" applyAlignment="1">
      <alignment horizontal="left" vertical="center" wrapText="1"/>
    </xf>
    <xf numFmtId="0" fontId="2" fillId="0" borderId="11" xfId="0" applyFont="1" applyBorder="1" applyAlignment="1" applyProtection="1">
      <alignment vertical="center"/>
    </xf>
    <xf numFmtId="0" fontId="2" fillId="0" borderId="12" xfId="0" applyFont="1" applyBorder="1" applyAlignment="1" applyProtection="1">
      <alignment vertical="center"/>
    </xf>
    <xf numFmtId="0" fontId="2" fillId="0" borderId="13" xfId="0" applyFont="1" applyBorder="1" applyAlignment="1" applyProtection="1">
      <alignment horizontal="left" vertical="center" indent="10"/>
    </xf>
    <xf numFmtId="0" fontId="2" fillId="0" borderId="12" xfId="0" applyFont="1" applyBorder="1" applyAlignment="1" applyProtection="1">
      <alignment horizontal="left" vertical="center" indent="10"/>
    </xf>
    <xf numFmtId="0" fontId="2" fillId="0" borderId="0" xfId="0" applyFont="1" applyBorder="1" applyAlignment="1" applyProtection="1">
      <alignment horizontal="center" vertical="top"/>
    </xf>
    <xf numFmtId="37" fontId="2" fillId="0" borderId="0" xfId="0" applyNumberFormat="1" applyFont="1" applyBorder="1" applyAlignment="1" applyProtection="1">
      <alignment horizontal="right"/>
    </xf>
    <xf numFmtId="37" fontId="8" fillId="0" borderId="0" xfId="0" applyNumberFormat="1" applyFont="1" applyBorder="1" applyAlignment="1" applyProtection="1">
      <alignment horizontal="center"/>
    </xf>
    <xf numFmtId="0" fontId="0" fillId="0" borderId="0" xfId="0" applyProtection="1">
      <protection locked="0"/>
    </xf>
    <xf numFmtId="0" fontId="0" fillId="0" borderId="0" xfId="0" applyBorder="1" applyProtection="1">
      <protection locked="0"/>
    </xf>
    <xf numFmtId="0" fontId="24" fillId="0" borderId="0" xfId="0" applyFont="1" applyProtection="1">
      <protection locked="0"/>
    </xf>
    <xf numFmtId="0" fontId="26" fillId="0" borderId="0" xfId="0" applyFont="1" applyAlignment="1" applyProtection="1">
      <alignment horizontal="left" vertical="center"/>
      <protection locked="0"/>
    </xf>
    <xf numFmtId="0" fontId="17" fillId="0" borderId="0" xfId="0" applyFont="1" applyProtection="1">
      <protection locked="0"/>
    </xf>
    <xf numFmtId="165" fontId="17" fillId="0" borderId="0" xfId="0" applyNumberFormat="1" applyFont="1" applyAlignment="1" applyProtection="1">
      <alignment horizontal="left" vertical="center"/>
      <protection locked="0"/>
    </xf>
    <xf numFmtId="0" fontId="0" fillId="0" borderId="0" xfId="0" applyAlignment="1" applyProtection="1">
      <alignment horizontal="center"/>
      <protection locked="0"/>
    </xf>
    <xf numFmtId="0" fontId="2" fillId="0" borderId="0" xfId="0" applyFont="1" applyProtection="1">
      <protection locked="0"/>
    </xf>
    <xf numFmtId="38" fontId="27" fillId="0" borderId="0" xfId="0" applyNumberFormat="1" applyFont="1" applyAlignment="1" applyProtection="1">
      <alignment horizontal="right" vertical="center"/>
    </xf>
    <xf numFmtId="3" fontId="27" fillId="0" borderId="0" xfId="0" applyNumberFormat="1" applyFont="1" applyAlignment="1" applyProtection="1">
      <alignment horizontal="right" vertical="center"/>
    </xf>
    <xf numFmtId="0" fontId="28" fillId="0" borderId="0" xfId="0" applyFont="1" applyProtection="1">
      <protection locked="0"/>
    </xf>
    <xf numFmtId="0" fontId="24" fillId="0" borderId="0" xfId="0" applyFont="1" applyProtection="1"/>
    <xf numFmtId="0" fontId="0" fillId="0" borderId="0" xfId="0" applyProtection="1"/>
    <xf numFmtId="0" fontId="12" fillId="0" borderId="0" xfId="0" applyFont="1" applyAlignment="1" applyProtection="1">
      <alignment horizontal="left" vertical="center" wrapText="1"/>
    </xf>
    <xf numFmtId="0" fontId="12" fillId="0" borderId="0" xfId="0" applyFont="1" applyBorder="1" applyAlignment="1" applyProtection="1">
      <alignment horizontal="left" vertical="center" wrapText="1"/>
    </xf>
    <xf numFmtId="0" fontId="5" fillId="0" borderId="0" xfId="0" applyFont="1" applyAlignment="1" applyProtection="1">
      <alignment horizontal="left" vertical="top"/>
    </xf>
    <xf numFmtId="0" fontId="5" fillId="0" borderId="0" xfId="0" applyFont="1" applyAlignment="1" applyProtection="1">
      <alignment horizontal="center" vertical="top"/>
    </xf>
    <xf numFmtId="0" fontId="12" fillId="0" borderId="0" xfId="0" applyFont="1" applyAlignment="1" applyProtection="1">
      <alignment horizontal="left"/>
    </xf>
    <xf numFmtId="0" fontId="7" fillId="0" borderId="0" xfId="0" applyFont="1" applyAlignment="1" applyProtection="1">
      <alignment horizontal="left"/>
    </xf>
    <xf numFmtId="0" fontId="2" fillId="0" borderId="0" xfId="0" applyFont="1" applyAlignment="1" applyProtection="1">
      <alignment horizontal="left"/>
    </xf>
    <xf numFmtId="0" fontId="11" fillId="0" borderId="0" xfId="0" applyFont="1" applyProtection="1"/>
    <xf numFmtId="0" fontId="2" fillId="0" borderId="4" xfId="0" applyFont="1" applyBorder="1" applyAlignment="1" applyProtection="1">
      <alignment vertical="top"/>
    </xf>
    <xf numFmtId="0" fontId="2" fillId="0" borderId="9" xfId="0" applyFont="1" applyBorder="1" applyAlignment="1" applyProtection="1">
      <alignment vertical="top" wrapText="1"/>
    </xf>
    <xf numFmtId="0" fontId="2" fillId="0" borderId="1" xfId="0" applyFont="1" applyBorder="1" applyAlignment="1" applyProtection="1">
      <alignment horizontal="center" vertical="center" wrapText="1"/>
    </xf>
    <xf numFmtId="0" fontId="2" fillId="0" borderId="14" xfId="0" applyFont="1" applyBorder="1" applyAlignment="1" applyProtection="1">
      <alignment horizontal="center" vertical="top" wrapText="1"/>
    </xf>
    <xf numFmtId="0" fontId="2" fillId="0" borderId="0" xfId="0" applyFont="1" applyBorder="1" applyAlignment="1" applyProtection="1">
      <alignment vertical="top" wrapText="1"/>
    </xf>
    <xf numFmtId="38" fontId="2" fillId="0" borderId="0" xfId="0" applyNumberFormat="1" applyFont="1" applyBorder="1" applyAlignment="1" applyProtection="1">
      <alignment vertical="top" wrapText="1"/>
    </xf>
    <xf numFmtId="0" fontId="0" fillId="0" borderId="0" xfId="0" applyBorder="1" applyProtection="1"/>
    <xf numFmtId="0" fontId="0" fillId="0" borderId="0" xfId="0" applyAlignment="1" applyProtection="1"/>
    <xf numFmtId="0" fontId="2" fillId="0" borderId="0" xfId="0" applyFont="1" applyBorder="1" applyProtection="1"/>
    <xf numFmtId="38" fontId="2" fillId="2" borderId="2" xfId="5" applyNumberFormat="1" applyFont="1" applyFill="1" applyBorder="1" applyAlignment="1"/>
    <xf numFmtId="37" fontId="2" fillId="0" borderId="0" xfId="0" applyNumberFormat="1" applyFont="1" applyBorder="1" applyAlignment="1" applyProtection="1">
      <alignment horizontal="right" vertical="center"/>
    </xf>
    <xf numFmtId="38" fontId="12" fillId="0" borderId="1" xfId="3" applyNumberFormat="1" applyFont="1" applyBorder="1" applyAlignment="1" applyProtection="1">
      <alignment horizontal="right"/>
      <protection locked="0"/>
    </xf>
    <xf numFmtId="38" fontId="12" fillId="0" borderId="9" xfId="3" applyNumberFormat="1" applyFont="1" applyBorder="1" applyAlignment="1" applyProtection="1">
      <alignment horizontal="right"/>
      <protection locked="0"/>
    </xf>
    <xf numFmtId="38" fontId="12" fillId="3" borderId="15" xfId="4" applyNumberFormat="1" applyFont="1" applyFill="1" applyBorder="1" applyAlignment="1" applyProtection="1">
      <alignment horizontal="right"/>
    </xf>
    <xf numFmtId="38" fontId="12" fillId="2" borderId="2" xfId="4" applyNumberFormat="1" applyFont="1" applyFill="1" applyBorder="1" applyAlignment="1">
      <alignment horizontal="right"/>
    </xf>
    <xf numFmtId="38" fontId="12" fillId="2" borderId="2" xfId="4" applyNumberFormat="1" applyFont="1" applyFill="1" applyBorder="1" applyAlignment="1" applyProtection="1">
      <alignment horizontal="right"/>
    </xf>
    <xf numFmtId="38" fontId="12" fillId="0" borderId="1" xfId="4" applyNumberFormat="1" applyFont="1" applyBorder="1" applyAlignment="1" applyProtection="1">
      <alignment horizontal="right"/>
      <protection locked="0"/>
    </xf>
    <xf numFmtId="38" fontId="12" fillId="0" borderId="1" xfId="4" applyNumberFormat="1" applyFont="1" applyFill="1" applyBorder="1" applyAlignment="1" applyProtection="1">
      <alignment horizontal="right"/>
      <protection locked="0"/>
    </xf>
    <xf numFmtId="38" fontId="12" fillId="0" borderId="2" xfId="4" applyNumberFormat="1" applyFont="1" applyBorder="1" applyAlignment="1" applyProtection="1">
      <alignment horizontal="right"/>
      <protection locked="0"/>
    </xf>
    <xf numFmtId="38" fontId="12" fillId="0" borderId="1" xfId="5" applyNumberFormat="1" applyFont="1" applyBorder="1" applyAlignment="1" applyProtection="1">
      <alignment horizontal="right"/>
      <protection locked="0"/>
    </xf>
    <xf numFmtId="38" fontId="12" fillId="2" borderId="1" xfId="5" applyNumberFormat="1" applyFont="1" applyFill="1" applyBorder="1" applyAlignment="1" applyProtection="1">
      <alignment horizontal="right"/>
    </xf>
    <xf numFmtId="38" fontId="12" fillId="0" borderId="1" xfId="5" applyNumberFormat="1" applyFont="1" applyFill="1" applyBorder="1" applyAlignment="1" applyProtection="1">
      <alignment horizontal="right"/>
      <protection locked="0"/>
    </xf>
    <xf numFmtId="38" fontId="12" fillId="3" borderId="15" xfId="5" applyNumberFormat="1" applyFont="1" applyFill="1" applyBorder="1" applyAlignment="1" applyProtection="1">
      <alignment horizontal="right"/>
    </xf>
    <xf numFmtId="38" fontId="12" fillId="0" borderId="2" xfId="5" applyNumberFormat="1" applyFont="1" applyBorder="1" applyAlignment="1" applyProtection="1">
      <alignment horizontal="right"/>
      <protection locked="0"/>
    </xf>
    <xf numFmtId="38" fontId="12" fillId="2" borderId="2" xfId="5" applyNumberFormat="1" applyFont="1" applyFill="1" applyBorder="1" applyAlignment="1" applyProtection="1">
      <alignment horizontal="right"/>
    </xf>
    <xf numFmtId="38" fontId="12" fillId="3" borderId="16" xfId="5" applyNumberFormat="1" applyFont="1" applyFill="1" applyBorder="1" applyAlignment="1" applyProtection="1">
      <alignment horizontal="right"/>
    </xf>
    <xf numFmtId="38" fontId="12" fillId="2" borderId="2" xfId="5" applyNumberFormat="1" applyFont="1" applyFill="1" applyBorder="1" applyAlignment="1">
      <alignment horizontal="right"/>
    </xf>
    <xf numFmtId="38" fontId="12" fillId="3" borderId="2" xfId="5" applyNumberFormat="1" applyFont="1" applyFill="1" applyBorder="1" applyAlignment="1" applyProtection="1">
      <alignment horizontal="right"/>
    </xf>
    <xf numFmtId="38" fontId="12" fillId="2" borderId="17" xfId="5" applyNumberFormat="1" applyFont="1" applyFill="1" applyBorder="1" applyAlignment="1" applyProtection="1">
      <alignment horizontal="right"/>
    </xf>
    <xf numFmtId="38" fontId="12" fillId="3" borderId="17" xfId="5" applyNumberFormat="1" applyFont="1" applyFill="1" applyBorder="1" applyAlignment="1" applyProtection="1">
      <alignment horizontal="right"/>
    </xf>
    <xf numFmtId="38" fontId="12" fillId="0" borderId="15" xfId="5" applyNumberFormat="1" applyFont="1" applyFill="1" applyBorder="1" applyAlignment="1" applyProtection="1">
      <alignment horizontal="right"/>
      <protection locked="0"/>
    </xf>
    <xf numFmtId="38" fontId="12" fillId="0" borderId="16" xfId="5" applyNumberFormat="1" applyFont="1" applyFill="1" applyBorder="1" applyAlignment="1" applyProtection="1">
      <alignment horizontal="right"/>
      <protection locked="0"/>
    </xf>
    <xf numFmtId="38" fontId="12" fillId="0" borderId="16" xfId="6" applyNumberFormat="1" applyFont="1" applyFill="1" applyBorder="1" applyAlignment="1" applyProtection="1">
      <alignment horizontal="right"/>
      <protection locked="0"/>
    </xf>
    <xf numFmtId="38" fontId="12" fillId="3" borderId="18" xfId="6" applyNumberFormat="1" applyFont="1" applyFill="1" applyBorder="1" applyAlignment="1" applyProtection="1">
      <alignment horizontal="right"/>
    </xf>
    <xf numFmtId="38" fontId="12" fillId="3" borderId="15" xfId="6" applyNumberFormat="1" applyFont="1" applyFill="1" applyBorder="1" applyAlignment="1" applyProtection="1">
      <alignment horizontal="right"/>
    </xf>
    <xf numFmtId="38" fontId="12" fillId="0" borderId="1" xfId="0" applyNumberFormat="1" applyFont="1" applyBorder="1" applyAlignment="1" applyProtection="1">
      <alignment horizontal="right"/>
      <protection locked="0"/>
    </xf>
    <xf numFmtId="38" fontId="12" fillId="0" borderId="3" xfId="0" applyNumberFormat="1" applyFont="1" applyBorder="1" applyAlignment="1" applyProtection="1">
      <alignment horizontal="right"/>
      <protection locked="0"/>
    </xf>
    <xf numFmtId="38" fontId="12" fillId="0" borderId="9" xfId="0" applyNumberFormat="1" applyFont="1" applyFill="1" applyBorder="1" applyAlignment="1" applyProtection="1">
      <alignment horizontal="right"/>
      <protection locked="0"/>
    </xf>
    <xf numFmtId="38" fontId="12" fillId="0" borderId="9" xfId="0" applyNumberFormat="1" applyFont="1" applyBorder="1" applyAlignment="1" applyProtection="1">
      <alignment horizontal="right"/>
      <protection locked="0"/>
    </xf>
    <xf numFmtId="38" fontId="12" fillId="3" borderId="9" xfId="0" applyNumberFormat="1" applyFont="1" applyFill="1" applyBorder="1" applyAlignment="1" applyProtection="1">
      <alignment horizontal="right"/>
    </xf>
    <xf numFmtId="38" fontId="12" fillId="0" borderId="1" xfId="0" applyNumberFormat="1" applyFont="1" applyFill="1" applyBorder="1" applyAlignment="1" applyProtection="1">
      <alignment horizontal="right"/>
      <protection locked="0"/>
    </xf>
    <xf numFmtId="38" fontId="12" fillId="0" borderId="0" xfId="3" applyNumberFormat="1" applyFont="1" applyBorder="1" applyAlignment="1" applyProtection="1">
      <alignment horizontal="right"/>
      <protection locked="0"/>
    </xf>
    <xf numFmtId="38" fontId="12" fillId="3" borderId="17" xfId="0" applyNumberFormat="1" applyFont="1" applyFill="1" applyBorder="1" applyAlignment="1" applyProtection="1">
      <alignment horizontal="right" wrapText="1"/>
    </xf>
    <xf numFmtId="38" fontId="12" fillId="3" borderId="17" xfId="0" applyNumberFormat="1" applyFont="1" applyFill="1" applyBorder="1" applyAlignment="1" applyProtection="1">
      <alignment wrapText="1"/>
    </xf>
    <xf numFmtId="38" fontId="12" fillId="3" borderId="1" xfId="0" applyNumberFormat="1" applyFont="1" applyFill="1" applyBorder="1" applyAlignment="1" applyProtection="1">
      <alignment wrapText="1"/>
    </xf>
    <xf numFmtId="38" fontId="12" fillId="3" borderId="18" xfId="0" applyNumberFormat="1" applyFont="1" applyFill="1" applyBorder="1" applyAlignment="1" applyProtection="1">
      <alignment wrapText="1"/>
    </xf>
    <xf numFmtId="0" fontId="17" fillId="0" borderId="0" xfId="0" applyFont="1" applyAlignment="1" applyProtection="1">
      <alignment horizontal="left"/>
      <protection locked="0"/>
    </xf>
    <xf numFmtId="0" fontId="30" fillId="0" borderId="0" xfId="0" applyFont="1" applyAlignment="1" applyProtection="1">
      <alignment horizontal="left" vertical="center"/>
    </xf>
    <xf numFmtId="0" fontId="29" fillId="0" borderId="0" xfId="0" applyFont="1" applyAlignment="1" applyProtection="1">
      <alignment horizontal="left" vertical="center" indent="3"/>
    </xf>
    <xf numFmtId="0" fontId="29" fillId="0" borderId="0" xfId="0" applyFont="1" applyProtection="1">
      <protection locked="0"/>
    </xf>
    <xf numFmtId="166" fontId="12" fillId="0" borderId="1" xfId="0" applyNumberFormat="1" applyFont="1" applyBorder="1" applyAlignment="1" applyProtection="1">
      <alignment horizontal="right"/>
      <protection locked="0"/>
    </xf>
    <xf numFmtId="49" fontId="11" fillId="0" borderId="12" xfId="0" applyNumberFormat="1" applyFont="1" applyBorder="1" applyAlignment="1" applyProtection="1">
      <alignment horizontal="center" wrapText="1"/>
      <protection locked="0"/>
    </xf>
    <xf numFmtId="0" fontId="6" fillId="3" borderId="4" xfId="0" applyFont="1" applyFill="1" applyBorder="1" applyAlignment="1" applyProtection="1">
      <alignment horizontal="left" vertical="center" indent="2"/>
    </xf>
    <xf numFmtId="0" fontId="6" fillId="3" borderId="9" xfId="0" applyFont="1" applyFill="1" applyBorder="1" applyAlignment="1" applyProtection="1">
      <alignment horizontal="left" vertical="center" indent="2"/>
    </xf>
    <xf numFmtId="0" fontId="6" fillId="3" borderId="19" xfId="0" applyFont="1" applyFill="1" applyBorder="1" applyAlignment="1" applyProtection="1">
      <alignment horizontal="left" vertical="center" wrapText="1" indent="2"/>
    </xf>
    <xf numFmtId="0" fontId="6" fillId="3" borderId="20" xfId="0" applyFont="1" applyFill="1" applyBorder="1" applyAlignment="1" applyProtection="1">
      <alignment horizontal="left" vertical="center" wrapText="1" indent="2"/>
    </xf>
    <xf numFmtId="38" fontId="12" fillId="3" borderId="20" xfId="0" applyNumberFormat="1" applyFont="1" applyFill="1" applyBorder="1" applyAlignment="1" applyProtection="1">
      <alignment horizontal="right"/>
    </xf>
    <xf numFmtId="0" fontId="6" fillId="3" borderId="21" xfId="0" applyFont="1" applyFill="1" applyBorder="1" applyAlignment="1" applyProtection="1">
      <alignment horizontal="left" vertical="center" indent="2"/>
    </xf>
    <xf numFmtId="0" fontId="6" fillId="3" borderId="22" xfId="0" applyFont="1" applyFill="1" applyBorder="1" applyAlignment="1" applyProtection="1">
      <alignment horizontal="left" vertical="center" indent="2"/>
    </xf>
    <xf numFmtId="38" fontId="12" fillId="3" borderId="22" xfId="0" applyNumberFormat="1" applyFont="1" applyFill="1" applyBorder="1" applyAlignment="1" applyProtection="1">
      <alignment horizontal="right"/>
    </xf>
    <xf numFmtId="0" fontId="16" fillId="3" borderId="19" xfId="0" applyFont="1" applyFill="1" applyBorder="1" applyAlignment="1" applyProtection="1">
      <alignment horizontal="left" vertical="center" indent="2"/>
    </xf>
    <xf numFmtId="0" fontId="3" fillId="3" borderId="20" xfId="0" applyFont="1" applyFill="1" applyBorder="1" applyAlignment="1" applyProtection="1">
      <alignment vertical="center"/>
    </xf>
    <xf numFmtId="38" fontId="12" fillId="3" borderId="15" xfId="0" applyNumberFormat="1" applyFont="1" applyFill="1" applyBorder="1" applyAlignment="1" applyProtection="1">
      <alignment horizontal="right"/>
    </xf>
    <xf numFmtId="0" fontId="2" fillId="3" borderId="20" xfId="3" applyFont="1" applyFill="1" applyBorder="1" applyAlignment="1">
      <alignment horizontal="center" vertical="center"/>
    </xf>
    <xf numFmtId="0" fontId="2" fillId="0" borderId="12" xfId="4" applyFont="1" applyBorder="1" applyAlignment="1">
      <alignment vertical="center"/>
    </xf>
    <xf numFmtId="0" fontId="2" fillId="0" borderId="17" xfId="4" applyFont="1" applyBorder="1" applyAlignment="1">
      <alignment horizontal="center" vertical="center"/>
    </xf>
    <xf numFmtId="0" fontId="2" fillId="3" borderId="20" xfId="4" applyFont="1" applyFill="1" applyBorder="1" applyAlignment="1">
      <alignment horizontal="center" vertical="center"/>
    </xf>
    <xf numFmtId="0" fontId="6" fillId="3" borderId="23" xfId="4" applyFont="1" applyFill="1" applyBorder="1" applyAlignment="1">
      <alignment vertical="center"/>
    </xf>
    <xf numFmtId="0" fontId="8" fillId="0" borderId="12" xfId="5" applyFont="1" applyBorder="1" applyAlignment="1">
      <alignment vertical="center" wrapText="1"/>
    </xf>
    <xf numFmtId="0" fontId="22" fillId="0" borderId="14" xfId="3" applyFont="1" applyBorder="1" applyAlignment="1">
      <alignment horizontal="center" vertical="top" wrapText="1"/>
    </xf>
    <xf numFmtId="0" fontId="2" fillId="3" borderId="20" xfId="5" applyFont="1" applyFill="1" applyBorder="1" applyAlignment="1">
      <alignment horizontal="center" vertical="center" wrapText="1"/>
    </xf>
    <xf numFmtId="0" fontId="2" fillId="3" borderId="20" xfId="0" applyFont="1" applyFill="1" applyBorder="1" applyAlignment="1">
      <alignment horizontal="left" vertical="center"/>
    </xf>
    <xf numFmtId="0" fontId="8" fillId="0" borderId="12" xfId="5" applyFont="1" applyBorder="1" applyAlignment="1">
      <alignment horizontal="left" vertical="center" wrapText="1"/>
    </xf>
    <xf numFmtId="49" fontId="2" fillId="0" borderId="12" xfId="5" applyNumberFormat="1" applyFont="1" applyBorder="1" applyAlignment="1">
      <alignment horizontal="left" vertical="top" wrapText="1"/>
    </xf>
    <xf numFmtId="0" fontId="2" fillId="0" borderId="14" xfId="6" applyFont="1" applyBorder="1" applyAlignment="1">
      <alignment horizontal="center" vertical="center"/>
    </xf>
    <xf numFmtId="0" fontId="2" fillId="3" borderId="20" xfId="5" applyFont="1" applyFill="1" applyBorder="1" applyAlignment="1">
      <alignment horizontal="center" vertical="center"/>
    </xf>
    <xf numFmtId="0" fontId="2" fillId="3" borderId="20" xfId="0" applyFont="1" applyFill="1" applyBorder="1" applyAlignment="1">
      <alignment vertical="center"/>
    </xf>
    <xf numFmtId="0" fontId="21" fillId="3" borderId="20" xfId="0" applyFont="1" applyFill="1" applyBorder="1" applyAlignment="1">
      <alignment horizontal="center" vertical="center"/>
    </xf>
    <xf numFmtId="0" fontId="6" fillId="3" borderId="23" xfId="6" applyFont="1" applyFill="1" applyBorder="1" applyAlignment="1" applyProtection="1">
      <alignment vertical="center"/>
    </xf>
    <xf numFmtId="0" fontId="2" fillId="3" borderId="20" xfId="6" applyFont="1" applyFill="1" applyBorder="1" applyAlignment="1">
      <alignment horizontal="center" vertical="center"/>
    </xf>
    <xf numFmtId="0" fontId="2" fillId="0" borderId="24" xfId="0" applyFont="1" applyBorder="1" applyAlignment="1" applyProtection="1">
      <alignment horizontal="left" vertical="center"/>
    </xf>
    <xf numFmtId="0" fontId="2" fillId="0" borderId="12" xfId="0" applyFont="1" applyBorder="1" applyAlignment="1" applyProtection="1">
      <alignment vertical="top" wrapText="1"/>
    </xf>
    <xf numFmtId="0" fontId="16" fillId="3" borderId="19" xfId="0" applyFont="1" applyFill="1" applyBorder="1" applyAlignment="1" applyProtection="1">
      <alignment horizontal="left" vertical="center" indent="1"/>
    </xf>
    <xf numFmtId="0" fontId="2" fillId="3" borderId="23" xfId="0" applyFont="1" applyFill="1" applyBorder="1" applyAlignment="1" applyProtection="1">
      <alignment vertical="top" wrapText="1"/>
    </xf>
    <xf numFmtId="0" fontId="2" fillId="3" borderId="20" xfId="0" applyFont="1" applyFill="1" applyBorder="1" applyAlignment="1" applyProtection="1">
      <alignment vertical="top" wrapText="1"/>
    </xf>
    <xf numFmtId="0" fontId="2" fillId="0" borderId="14" xfId="0" applyFont="1" applyBorder="1" applyAlignment="1" applyProtection="1">
      <alignment vertical="top" wrapText="1"/>
    </xf>
    <xf numFmtId="0" fontId="16" fillId="3" borderId="19" xfId="0" applyFont="1" applyFill="1" applyBorder="1" applyAlignment="1" applyProtection="1">
      <alignment horizontal="left" vertical="center"/>
    </xf>
    <xf numFmtId="38" fontId="12" fillId="3" borderId="16" xfId="6" applyNumberFormat="1" applyFont="1" applyFill="1" applyBorder="1" applyAlignment="1" applyProtection="1">
      <alignment horizontal="right"/>
    </xf>
    <xf numFmtId="0" fontId="0" fillId="0" borderId="0" xfId="0" applyAlignment="1" applyProtection="1">
      <alignment horizontal="left" vertical="center" indent="2"/>
      <protection locked="0"/>
    </xf>
    <xf numFmtId="0" fontId="2" fillId="0" borderId="0" xfId="0" applyFont="1" applyAlignment="1" applyProtection="1">
      <alignment horizontal="left" vertical="center" indent="2"/>
    </xf>
    <xf numFmtId="0" fontId="6" fillId="4" borderId="8" xfId="3" applyFont="1" applyFill="1" applyBorder="1" applyAlignment="1">
      <alignment vertical="center" wrapText="1"/>
    </xf>
    <xf numFmtId="0" fontId="2" fillId="4" borderId="9" xfId="3" applyFont="1" applyFill="1" applyBorder="1" applyAlignment="1">
      <alignment horizontal="center" wrapText="1"/>
    </xf>
    <xf numFmtId="0" fontId="6" fillId="4" borderId="12" xfId="4" applyFont="1" applyFill="1" applyBorder="1" applyAlignment="1">
      <alignment horizontal="left" vertical="center" wrapText="1"/>
    </xf>
    <xf numFmtId="0" fontId="2" fillId="4" borderId="14" xfId="4" applyFont="1" applyFill="1" applyBorder="1" applyAlignment="1">
      <alignment vertical="center" wrapText="1"/>
    </xf>
    <xf numFmtId="0" fontId="6" fillId="4" borderId="8" xfId="4" applyFont="1" applyFill="1" applyBorder="1" applyAlignment="1">
      <alignment vertical="center" wrapText="1"/>
    </xf>
    <xf numFmtId="0" fontId="2" fillId="4" borderId="9" xfId="4" applyFont="1" applyFill="1" applyBorder="1" applyAlignment="1">
      <alignment horizontal="center" wrapText="1"/>
    </xf>
    <xf numFmtId="0" fontId="6" fillId="4" borderId="8" xfId="5" applyFont="1" applyFill="1" applyBorder="1" applyAlignment="1">
      <alignment horizontal="left" vertical="center" wrapText="1"/>
    </xf>
    <xf numFmtId="0" fontId="2" fillId="4" borderId="9" xfId="5" applyFont="1" applyFill="1" applyBorder="1" applyAlignment="1">
      <alignment horizontal="center" vertical="center" wrapText="1"/>
    </xf>
    <xf numFmtId="0" fontId="6" fillId="4" borderId="12" xfId="5" applyFont="1" applyFill="1" applyBorder="1" applyAlignment="1">
      <alignment horizontal="left" vertical="center" wrapText="1"/>
    </xf>
    <xf numFmtId="0" fontId="2" fillId="4" borderId="17" xfId="5" applyFont="1" applyFill="1" applyBorder="1" applyAlignment="1">
      <alignment horizontal="center" vertical="center" wrapText="1"/>
    </xf>
    <xf numFmtId="0" fontId="2" fillId="5" borderId="8" xfId="5" applyFont="1" applyFill="1" applyBorder="1" applyAlignment="1">
      <alignment vertical="center" wrapText="1"/>
    </xf>
    <xf numFmtId="0" fontId="2" fillId="5" borderId="1" xfId="5" applyFont="1" applyFill="1" applyBorder="1" applyAlignment="1">
      <alignment horizontal="center" vertical="center" wrapText="1"/>
    </xf>
    <xf numFmtId="0" fontId="2" fillId="5" borderId="8" xfId="5" applyFont="1" applyFill="1" applyBorder="1" applyAlignment="1">
      <alignment horizontal="left" vertical="center" wrapText="1"/>
    </xf>
    <xf numFmtId="0" fontId="2" fillId="5" borderId="8" xfId="5" applyFont="1" applyFill="1" applyBorder="1" applyAlignment="1">
      <alignment horizontal="left" vertical="center"/>
    </xf>
    <xf numFmtId="0" fontId="2" fillId="5" borderId="8" xfId="5" applyFont="1" applyFill="1" applyBorder="1" applyAlignment="1">
      <alignment vertical="center"/>
    </xf>
    <xf numFmtId="0" fontId="2" fillId="5" borderId="1" xfId="0" applyFont="1" applyFill="1" applyBorder="1" applyAlignment="1">
      <alignment horizontal="center" vertical="center"/>
    </xf>
    <xf numFmtId="0" fontId="2" fillId="5" borderId="1" xfId="5" applyFont="1" applyFill="1" applyBorder="1" applyAlignment="1">
      <alignment horizontal="centerContinuous" vertical="center"/>
    </xf>
    <xf numFmtId="0" fontId="2" fillId="5" borderId="1" xfId="5" applyFont="1" applyFill="1" applyBorder="1" applyAlignment="1">
      <alignment horizontal="centerContinuous" vertical="center" wrapText="1"/>
    </xf>
    <xf numFmtId="0" fontId="6" fillId="4" borderId="8" xfId="0" applyFont="1" applyFill="1" applyBorder="1" applyAlignment="1">
      <alignment vertical="center"/>
    </xf>
    <xf numFmtId="0" fontId="2" fillId="4" borderId="1" xfId="0" applyFont="1" applyFill="1" applyBorder="1" applyAlignment="1">
      <alignment horizontal="centerContinuous" vertical="center"/>
    </xf>
    <xf numFmtId="0" fontId="6" fillId="4" borderId="8" xfId="6" applyFont="1" applyFill="1" applyBorder="1" applyAlignment="1">
      <alignment vertical="center" wrapText="1"/>
    </xf>
    <xf numFmtId="0" fontId="2" fillId="4" borderId="1" xfId="6" applyFont="1" applyFill="1" applyBorder="1" applyAlignment="1">
      <alignment horizontal="centerContinuous"/>
    </xf>
    <xf numFmtId="0" fontId="2" fillId="5" borderId="24" xfId="0" applyFont="1" applyFill="1" applyBorder="1" applyAlignment="1" applyProtection="1">
      <alignment vertical="top"/>
    </xf>
    <xf numFmtId="0" fontId="2" fillId="5" borderId="9" xfId="0" applyFont="1" applyFill="1" applyBorder="1" applyAlignment="1" applyProtection="1">
      <alignment vertical="top" wrapText="1"/>
    </xf>
    <xf numFmtId="0" fontId="2" fillId="5" borderId="14" xfId="0" applyFont="1" applyFill="1" applyBorder="1" applyAlignment="1" applyProtection="1">
      <alignment horizontal="center" vertical="top" wrapText="1"/>
    </xf>
    <xf numFmtId="0" fontId="6" fillId="4" borderId="4" xfId="0" applyFont="1" applyFill="1" applyBorder="1" applyAlignment="1" applyProtection="1">
      <alignment horizontal="center" vertical="center"/>
    </xf>
    <xf numFmtId="0" fontId="6" fillId="4" borderId="9" xfId="0" applyFont="1" applyFill="1" applyBorder="1" applyAlignment="1" applyProtection="1">
      <alignment horizontal="center" vertical="center"/>
    </xf>
    <xf numFmtId="0" fontId="6" fillId="4" borderId="4" xfId="0" applyFont="1" applyFill="1" applyBorder="1" applyAlignment="1" applyProtection="1">
      <alignment horizontal="center" vertical="center" wrapText="1"/>
    </xf>
    <xf numFmtId="0" fontId="6" fillId="4" borderId="25" xfId="0" applyFont="1" applyFill="1" applyBorder="1" applyAlignment="1" applyProtection="1">
      <alignment horizontal="left" indent="1"/>
    </xf>
    <xf numFmtId="0" fontId="6" fillId="4" borderId="26" xfId="0" applyFont="1" applyFill="1" applyBorder="1" applyAlignment="1" applyProtection="1">
      <alignment horizontal="left" indent="1"/>
    </xf>
    <xf numFmtId="0" fontId="2" fillId="4" borderId="27" xfId="0" applyFont="1" applyFill="1" applyBorder="1" applyAlignment="1" applyProtection="1">
      <alignment horizontal="center"/>
    </xf>
    <xf numFmtId="0" fontId="6" fillId="4" borderId="4" xfId="0" applyFont="1" applyFill="1" applyBorder="1" applyAlignment="1" applyProtection="1">
      <alignment horizontal="left" indent="1"/>
    </xf>
    <xf numFmtId="0" fontId="6" fillId="4" borderId="8" xfId="0" applyFont="1" applyFill="1" applyBorder="1" applyAlignment="1" applyProtection="1">
      <alignment horizontal="left" indent="1"/>
    </xf>
    <xf numFmtId="0" fontId="2" fillId="4" borderId="9" xfId="0" applyFont="1" applyFill="1" applyBorder="1" applyAlignment="1" applyProtection="1">
      <alignment horizontal="centerContinuous" vertical="center"/>
    </xf>
    <xf numFmtId="0" fontId="2" fillId="4" borderId="9" xfId="0" applyFont="1" applyFill="1" applyBorder="1" applyAlignment="1" applyProtection="1">
      <alignment vertical="center"/>
    </xf>
    <xf numFmtId="0" fontId="14" fillId="0" borderId="0" xfId="0" applyFont="1" applyAlignment="1" applyProtection="1">
      <alignment horizontal="center"/>
    </xf>
    <xf numFmtId="0" fontId="30" fillId="0" borderId="0" xfId="0" applyFont="1" applyAlignment="1" applyProtection="1">
      <alignment vertical="center"/>
      <protection locked="0"/>
    </xf>
    <xf numFmtId="0" fontId="2" fillId="0" borderId="0" xfId="0" applyFont="1" applyAlignment="1" applyProtection="1">
      <alignment vertical="center"/>
      <protection locked="0"/>
    </xf>
    <xf numFmtId="0" fontId="30"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30" fillId="0" borderId="0" xfId="0" applyFont="1" applyAlignment="1" applyProtection="1">
      <alignment horizontal="left" vertical="center"/>
      <protection locked="0"/>
    </xf>
    <xf numFmtId="0" fontId="30" fillId="0" borderId="0" xfId="0" applyFont="1" applyAlignment="1" applyProtection="1">
      <alignment horizontal="left" vertical="center" indent="3"/>
      <protection locked="0"/>
    </xf>
    <xf numFmtId="0" fontId="29" fillId="0" borderId="0" xfId="0" applyFont="1" applyAlignment="1" applyProtection="1">
      <alignment horizontal="left" vertical="center" indent="3"/>
      <protection locked="0"/>
    </xf>
    <xf numFmtId="0" fontId="30" fillId="0" borderId="0" xfId="0" applyFont="1" applyProtection="1">
      <protection locked="0"/>
    </xf>
    <xf numFmtId="0" fontId="13" fillId="0" borderId="0" xfId="0" applyFont="1" applyAlignment="1">
      <alignment horizontal="center" vertical="center"/>
    </xf>
    <xf numFmtId="0" fontId="13" fillId="0" borderId="0" xfId="0" applyFont="1"/>
    <xf numFmtId="0" fontId="13" fillId="0" borderId="0" xfId="0" applyFont="1" applyAlignment="1">
      <alignment horizontal="left" vertical="center" wrapText="1"/>
    </xf>
    <xf numFmtId="0" fontId="13" fillId="0" borderId="0" xfId="0" applyFont="1" applyAlignment="1">
      <alignment horizontal="center"/>
    </xf>
    <xf numFmtId="0" fontId="5" fillId="0" borderId="28" xfId="0" applyFont="1" applyBorder="1" applyAlignment="1">
      <alignment horizontal="center" vertical="top"/>
    </xf>
    <xf numFmtId="38" fontId="5" fillId="0" borderId="29" xfId="0" applyNumberFormat="1" applyFont="1" applyBorder="1" applyAlignment="1">
      <alignment horizontal="center" vertical="top"/>
    </xf>
    <xf numFmtId="38" fontId="5" fillId="0" borderId="28" xfId="0" applyNumberFormat="1" applyFont="1" applyBorder="1" applyAlignment="1">
      <alignment horizontal="center" vertical="top"/>
    </xf>
    <xf numFmtId="38" fontId="5" fillId="0" borderId="30" xfId="0" applyNumberFormat="1" applyFont="1" applyBorder="1" applyAlignment="1">
      <alignment horizontal="center" vertical="top"/>
    </xf>
    <xf numFmtId="0" fontId="13" fillId="0" borderId="30" xfId="0" applyFont="1" applyBorder="1" applyAlignment="1">
      <alignment horizontal="left" vertical="center" wrapText="1"/>
    </xf>
    <xf numFmtId="38" fontId="13" fillId="0" borderId="31" xfId="0" applyNumberFormat="1" applyFont="1" applyBorder="1" applyAlignment="1" applyProtection="1">
      <alignment horizontal="center"/>
      <protection locked="0"/>
    </xf>
    <xf numFmtId="38" fontId="13" fillId="0" borderId="32" xfId="0" applyNumberFormat="1" applyFont="1" applyBorder="1" applyAlignment="1" applyProtection="1">
      <alignment horizontal="center"/>
      <protection locked="0"/>
    </xf>
    <xf numFmtId="0" fontId="13" fillId="0" borderId="0" xfId="0" applyFont="1" applyAlignment="1">
      <alignment horizontal="left" vertical="center" wrapText="1" indent="1"/>
    </xf>
    <xf numFmtId="0" fontId="13" fillId="0" borderId="0" xfId="0" applyFont="1" applyAlignment="1">
      <alignment horizontal="left" indent="1"/>
    </xf>
    <xf numFmtId="0" fontId="32" fillId="0" borderId="0" xfId="0" applyFont="1" applyAlignment="1">
      <alignment horizontal="left" indent="1"/>
    </xf>
    <xf numFmtId="0" fontId="13" fillId="0" borderId="32" xfId="0" applyFont="1" applyBorder="1" applyAlignment="1">
      <alignment horizontal="left" vertical="center" wrapText="1" indent="1"/>
    </xf>
    <xf numFmtId="0" fontId="13" fillId="0" borderId="29" xfId="0" applyFont="1" applyBorder="1" applyAlignment="1">
      <alignment horizontal="left" vertical="center" wrapText="1" indent="1"/>
    </xf>
    <xf numFmtId="0" fontId="13" fillId="0" borderId="0" xfId="0" applyFont="1" applyAlignment="1" applyProtection="1">
      <alignment horizontal="left" vertical="center" wrapText="1" indent="1"/>
      <protection locked="0"/>
    </xf>
    <xf numFmtId="0" fontId="13" fillId="0" borderId="0" xfId="0" applyFont="1" applyAlignment="1" applyProtection="1">
      <alignment horizontal="left" indent="1"/>
      <protection locked="0"/>
    </xf>
    <xf numFmtId="0" fontId="5" fillId="0" borderId="0" xfId="0" applyFont="1" applyAlignment="1" applyProtection="1">
      <alignment vertical="center"/>
    </xf>
    <xf numFmtId="38" fontId="12" fillId="0" borderId="2" xfId="3" applyNumberFormat="1" applyFont="1" applyFill="1" applyBorder="1" applyAlignment="1" applyProtection="1">
      <alignment horizontal="right"/>
      <protection locked="0"/>
    </xf>
    <xf numFmtId="38" fontId="12" fillId="0" borderId="1" xfId="3" applyNumberFormat="1" applyFont="1" applyFill="1" applyBorder="1" applyAlignment="1" applyProtection="1">
      <alignment horizontal="right"/>
      <protection locked="0"/>
    </xf>
    <xf numFmtId="0" fontId="16" fillId="3" borderId="9" xfId="4" applyFont="1" applyFill="1" applyBorder="1" applyAlignment="1">
      <alignment horizontal="center" vertical="center" wrapText="1"/>
    </xf>
    <xf numFmtId="0" fontId="6" fillId="3" borderId="23" xfId="5" applyFont="1" applyFill="1" applyBorder="1" applyAlignment="1">
      <alignment horizontal="left" vertical="center" wrapText="1" indent="2"/>
    </xf>
    <xf numFmtId="0" fontId="6" fillId="3" borderId="23" xfId="5" applyFont="1" applyFill="1" applyBorder="1" applyAlignment="1">
      <alignment horizontal="left" vertical="center" indent="2"/>
    </xf>
    <xf numFmtId="0" fontId="6" fillId="3" borderId="23" xfId="3" applyFont="1" applyFill="1" applyBorder="1" applyAlignment="1">
      <alignment horizontal="left" vertical="center" indent="2"/>
    </xf>
    <xf numFmtId="0" fontId="16" fillId="3" borderId="8" xfId="4" applyFont="1" applyFill="1" applyBorder="1" applyAlignment="1">
      <alignment horizontal="left" vertical="center" wrapText="1" indent="2"/>
    </xf>
    <xf numFmtId="0" fontId="6" fillId="3" borderId="23" xfId="4" applyFont="1" applyFill="1" applyBorder="1" applyAlignment="1">
      <alignment horizontal="left" vertical="center" wrapText="1" indent="2"/>
    </xf>
    <xf numFmtId="38" fontId="12" fillId="0" borderId="2" xfId="4" applyNumberFormat="1" applyFont="1" applyFill="1" applyBorder="1" applyAlignment="1" applyProtection="1">
      <alignment horizontal="right"/>
      <protection locked="0"/>
    </xf>
    <xf numFmtId="38" fontId="12" fillId="6" borderId="1" xfId="4" applyNumberFormat="1" applyFont="1" applyFill="1" applyBorder="1" applyAlignment="1" applyProtection="1">
      <alignment horizontal="right"/>
      <protection locked="0"/>
    </xf>
    <xf numFmtId="0" fontId="16" fillId="0" borderId="7" xfId="3" applyFont="1" applyBorder="1" applyAlignment="1">
      <alignment horizontal="center" vertical="center"/>
    </xf>
    <xf numFmtId="49" fontId="16" fillId="0" borderId="7" xfId="3" applyNumberFormat="1" applyFont="1" applyBorder="1" applyAlignment="1">
      <alignment horizontal="center" vertical="center"/>
    </xf>
    <xf numFmtId="0" fontId="16" fillId="0" borderId="17" xfId="3" applyFont="1" applyBorder="1" applyAlignment="1">
      <alignment horizontal="center" vertical="center" wrapText="1"/>
    </xf>
    <xf numFmtId="49" fontId="16" fillId="0" borderId="2" xfId="3" applyNumberFormat="1" applyFont="1" applyBorder="1" applyAlignment="1">
      <alignment horizontal="center" vertical="center"/>
    </xf>
    <xf numFmtId="49" fontId="16" fillId="0" borderId="2" xfId="3" applyNumberFormat="1" applyFont="1" applyBorder="1" applyAlignment="1">
      <alignment horizontal="center" vertical="center" wrapText="1"/>
    </xf>
    <xf numFmtId="0" fontId="16" fillId="0" borderId="0" xfId="3" applyFont="1" applyBorder="1" applyAlignment="1">
      <alignment horizontal="center" vertical="center" wrapText="1"/>
    </xf>
    <xf numFmtId="0" fontId="2" fillId="0" borderId="9" xfId="4" applyFont="1" applyBorder="1" applyAlignment="1">
      <alignment horizontal="center" vertical="center"/>
    </xf>
    <xf numFmtId="38" fontId="12" fillId="2" borderId="17" xfId="4" applyNumberFormat="1" applyFont="1" applyFill="1" applyBorder="1" applyAlignment="1" applyProtection="1">
      <alignment horizontal="right"/>
    </xf>
    <xf numFmtId="0" fontId="2" fillId="0" borderId="33" xfId="3" applyFont="1" applyBorder="1" applyAlignment="1">
      <alignment horizontal="center" vertical="center"/>
    </xf>
    <xf numFmtId="0" fontId="6" fillId="3" borderId="23" xfId="6" applyFont="1" applyFill="1" applyBorder="1" applyAlignment="1">
      <alignment horizontal="left" vertical="center" indent="2"/>
    </xf>
    <xf numFmtId="0" fontId="2" fillId="0" borderId="8" xfId="6" applyFont="1" applyBorder="1" applyAlignment="1">
      <alignment vertical="center" wrapText="1"/>
    </xf>
    <xf numFmtId="0" fontId="11" fillId="0" borderId="0" xfId="0" applyFont="1" applyAlignment="1" applyProtection="1">
      <alignment horizontal="center" vertical="center"/>
    </xf>
    <xf numFmtId="0" fontId="6" fillId="0" borderId="0" xfId="0" applyFont="1" applyAlignment="1" applyProtection="1">
      <alignment horizontal="left" vertical="center"/>
      <protection locked="0"/>
    </xf>
    <xf numFmtId="0" fontId="12" fillId="0" borderId="0" xfId="0" applyFont="1" applyProtection="1"/>
    <xf numFmtId="0" fontId="33" fillId="0" borderId="0" xfId="0" applyFont="1" applyAlignment="1" applyProtection="1">
      <alignment horizontal="center" vertical="center"/>
      <protection locked="0"/>
    </xf>
    <xf numFmtId="0" fontId="11" fillId="0" borderId="0" xfId="0" applyFont="1" applyAlignment="1" applyProtection="1">
      <alignment horizontal="center"/>
      <protection locked="0"/>
    </xf>
    <xf numFmtId="0" fontId="34" fillId="0" borderId="0" xfId="0" applyFont="1" applyAlignment="1" applyProtection="1">
      <alignment horizontal="center"/>
      <protection locked="0"/>
    </xf>
    <xf numFmtId="0" fontId="34" fillId="0" borderId="0" xfId="0" applyFont="1" applyAlignment="1" applyProtection="1">
      <alignment horizontal="center" vertical="center"/>
      <protection locked="0"/>
    </xf>
    <xf numFmtId="0" fontId="6" fillId="0" borderId="12" xfId="6" applyFont="1" applyBorder="1" applyAlignment="1" applyProtection="1">
      <alignment vertical="center"/>
      <protection locked="0"/>
    </xf>
    <xf numFmtId="38" fontId="12" fillId="2" borderId="17" xfId="4" applyNumberFormat="1" applyFont="1" applyFill="1" applyBorder="1" applyAlignment="1" applyProtection="1">
      <alignment horizontal="right"/>
      <protection locked="0"/>
    </xf>
    <xf numFmtId="38" fontId="12" fillId="6" borderId="15" xfId="4" applyNumberFormat="1" applyFont="1" applyFill="1" applyBorder="1" applyAlignment="1" applyProtection="1">
      <alignment horizontal="right"/>
    </xf>
    <xf numFmtId="38" fontId="16" fillId="0" borderId="4" xfId="0" applyNumberFormat="1" applyFont="1" applyBorder="1" applyAlignment="1" applyProtection="1">
      <alignment vertical="center"/>
    </xf>
    <xf numFmtId="0" fontId="0" fillId="0" borderId="9" xfId="0" applyBorder="1" applyAlignment="1">
      <alignment vertical="center"/>
    </xf>
    <xf numFmtId="0" fontId="13" fillId="0" borderId="0" xfId="1" applyFont="1" applyBorder="1" applyAlignment="1" applyProtection="1">
      <alignment horizontal="right" vertical="center"/>
    </xf>
    <xf numFmtId="0" fontId="13" fillId="0" borderId="0" xfId="0" applyFont="1" applyAlignment="1">
      <alignment horizontal="right" vertical="center"/>
    </xf>
    <xf numFmtId="38" fontId="12" fillId="7" borderId="17" xfId="0" applyNumberFormat="1" applyFont="1" applyFill="1" applyBorder="1" applyAlignment="1" applyProtection="1">
      <alignment horizontal="right" wrapText="1"/>
    </xf>
    <xf numFmtId="38" fontId="12" fillId="3" borderId="16" xfId="0" applyNumberFormat="1" applyFont="1" applyFill="1" applyBorder="1" applyAlignment="1" applyProtection="1">
      <alignment vertical="center" wrapText="1"/>
    </xf>
    <xf numFmtId="38" fontId="12" fillId="7" borderId="16" xfId="0" applyNumberFormat="1" applyFont="1" applyFill="1" applyBorder="1" applyAlignment="1" applyProtection="1">
      <alignment vertical="center" wrapText="1"/>
    </xf>
    <xf numFmtId="0" fontId="3" fillId="0" borderId="0" xfId="0" applyFont="1" applyAlignment="1" applyProtection="1">
      <alignment horizontal="center" vertical="center"/>
    </xf>
    <xf numFmtId="165" fontId="17" fillId="0" borderId="0" xfId="0" applyNumberFormat="1" applyFont="1" applyBorder="1" applyAlignment="1" applyProtection="1"/>
    <xf numFmtId="0" fontId="0" fillId="0" borderId="9" xfId="0" applyBorder="1" applyAlignment="1" applyProtection="1">
      <alignment vertical="center"/>
    </xf>
    <xf numFmtId="38" fontId="12" fillId="0" borderId="1" xfId="0" applyNumberFormat="1" applyFont="1" applyFill="1" applyBorder="1" applyAlignment="1" applyProtection="1">
      <alignment horizontal="right"/>
    </xf>
    <xf numFmtId="0" fontId="13" fillId="0" borderId="0" xfId="0" applyFont="1" applyBorder="1" applyAlignment="1" applyProtection="1"/>
    <xf numFmtId="0" fontId="2" fillId="0" borderId="34" xfId="0" applyFont="1" applyBorder="1" applyAlignment="1" applyProtection="1">
      <alignment horizontal="center" vertical="center"/>
      <protection locked="0"/>
    </xf>
    <xf numFmtId="10" fontId="12" fillId="0" borderId="1" xfId="0" applyNumberFormat="1" applyFont="1" applyFill="1" applyBorder="1" applyAlignment="1" applyProtection="1">
      <alignment horizontal="right" vertical="center"/>
    </xf>
    <xf numFmtId="0" fontId="7" fillId="0" borderId="0" xfId="0" applyFont="1" applyProtection="1"/>
    <xf numFmtId="0" fontId="35" fillId="0" borderId="0" xfId="2" applyBorder="1" applyProtection="1">
      <protection locked="0"/>
    </xf>
    <xf numFmtId="0" fontId="35" fillId="0" borderId="0" xfId="2"/>
    <xf numFmtId="0" fontId="9" fillId="0" borderId="35" xfId="2" applyFont="1" applyBorder="1" applyAlignment="1" applyProtection="1">
      <alignment horizontal="center"/>
      <protection locked="0"/>
    </xf>
    <xf numFmtId="0" fontId="9" fillId="0" borderId="36" xfId="2" applyFont="1" applyBorder="1" applyAlignment="1" applyProtection="1">
      <alignment horizontal="center"/>
      <protection locked="0"/>
    </xf>
    <xf numFmtId="0" fontId="2" fillId="0" borderId="0" xfId="2" applyFont="1" applyProtection="1">
      <protection locked="0"/>
    </xf>
    <xf numFmtId="0" fontId="2" fillId="0" borderId="37" xfId="2" applyFont="1" applyBorder="1" applyProtection="1">
      <protection locked="0"/>
    </xf>
    <xf numFmtId="0" fontId="2" fillId="0" borderId="38" xfId="2" applyFont="1" applyBorder="1" applyProtection="1">
      <protection locked="0"/>
    </xf>
    <xf numFmtId="0" fontId="35" fillId="0" borderId="0" xfId="2" applyProtection="1">
      <protection locked="0"/>
    </xf>
    <xf numFmtId="0" fontId="35" fillId="0" borderId="0" xfId="2" applyAlignment="1" applyProtection="1">
      <alignment horizontal="left" vertical="center" indent="2"/>
      <protection locked="0"/>
    </xf>
    <xf numFmtId="0" fontId="6" fillId="0" borderId="0" xfId="2" applyFont="1" applyAlignment="1">
      <alignment horizontal="center" vertical="center"/>
    </xf>
    <xf numFmtId="0" fontId="29" fillId="0" borderId="0" xfId="2" applyFont="1" applyProtection="1">
      <protection locked="0"/>
    </xf>
    <xf numFmtId="0" fontId="2" fillId="0" borderId="0" xfId="2" applyFont="1" applyAlignment="1">
      <alignment horizontal="right" vertical="top"/>
    </xf>
    <xf numFmtId="0" fontId="25" fillId="0" borderId="0" xfId="2" applyFont="1"/>
    <xf numFmtId="0" fontId="12" fillId="0" borderId="0" xfId="2" applyFont="1"/>
    <xf numFmtId="0" fontId="11" fillId="0" borderId="0" xfId="2" applyFont="1" applyAlignment="1">
      <alignment horizontal="left" vertical="center"/>
    </xf>
    <xf numFmtId="0" fontId="12" fillId="0" borderId="0" xfId="2" applyFont="1" applyAlignment="1">
      <alignment horizontal="right" vertical="top"/>
    </xf>
    <xf numFmtId="165" fontId="11" fillId="0" borderId="0" xfId="2" applyNumberFormat="1" applyFont="1" applyAlignment="1">
      <alignment horizontal="left" vertical="center"/>
    </xf>
    <xf numFmtId="0" fontId="2" fillId="0" borderId="39" xfId="2" applyFont="1" applyBorder="1" applyAlignment="1">
      <alignment horizontal="left" vertical="center"/>
    </xf>
    <xf numFmtId="0" fontId="2" fillId="0" borderId="0" xfId="2" applyFont="1" applyBorder="1" applyAlignment="1">
      <alignment horizontal="left" vertical="center"/>
    </xf>
    <xf numFmtId="0" fontId="2" fillId="0" borderId="39" xfId="2" applyFont="1" applyBorder="1"/>
    <xf numFmtId="0" fontId="2" fillId="0" borderId="39" xfId="2" applyFont="1" applyBorder="1" applyAlignment="1">
      <alignment horizontal="left" textRotation="180"/>
    </xf>
    <xf numFmtId="0" fontId="6" fillId="0" borderId="40" xfId="2" applyFont="1" applyBorder="1" applyAlignment="1">
      <alignment horizontal="left" wrapText="1"/>
    </xf>
    <xf numFmtId="165" fontId="6" fillId="0" borderId="0" xfId="2" applyNumberFormat="1" applyFont="1" applyBorder="1" applyAlignment="1">
      <alignment horizontal="left" vertical="center" indent="1"/>
    </xf>
    <xf numFmtId="165" fontId="6" fillId="0" borderId="40" xfId="2" applyNumberFormat="1" applyFont="1" applyBorder="1" applyAlignment="1">
      <alignment horizontal="left"/>
    </xf>
    <xf numFmtId="0" fontId="2" fillId="0" borderId="40" xfId="2" applyFont="1" applyBorder="1" applyAlignment="1">
      <alignment horizontal="left" textRotation="180"/>
    </xf>
    <xf numFmtId="0" fontId="2" fillId="0" borderId="40" xfId="2" applyFont="1" applyBorder="1"/>
    <xf numFmtId="0" fontId="9" fillId="0" borderId="41" xfId="2" applyFont="1" applyBorder="1" applyAlignment="1">
      <alignment horizontal="center"/>
    </xf>
    <xf numFmtId="0" fontId="9" fillId="0" borderId="42" xfId="2" applyFont="1" applyBorder="1" applyAlignment="1">
      <alignment horizontal="center"/>
    </xf>
    <xf numFmtId="0" fontId="9" fillId="0" borderId="2" xfId="2" applyFont="1" applyBorder="1" applyAlignment="1">
      <alignment horizontal="center"/>
    </xf>
    <xf numFmtId="0" fontId="9" fillId="0" borderId="43" xfId="2" applyFont="1" applyBorder="1" applyAlignment="1">
      <alignment horizontal="center"/>
    </xf>
    <xf numFmtId="0" fontId="2" fillId="0" borderId="44" xfId="2" applyFont="1" applyBorder="1" applyProtection="1">
      <protection locked="0"/>
    </xf>
    <xf numFmtId="0" fontId="2" fillId="0" borderId="0" xfId="2" applyFont="1" applyBorder="1" applyProtection="1">
      <protection locked="0"/>
    </xf>
    <xf numFmtId="0" fontId="2" fillId="0" borderId="2" xfId="2" applyFont="1" applyBorder="1" applyProtection="1">
      <protection locked="0"/>
    </xf>
    <xf numFmtId="0" fontId="2" fillId="0" borderId="44" xfId="2" applyFont="1" applyBorder="1" applyAlignment="1" applyProtection="1">
      <alignment horizontal="left" vertical="center" indent="1"/>
      <protection locked="0"/>
    </xf>
    <xf numFmtId="0" fontId="2" fillId="0" borderId="0" xfId="2" applyFont="1" applyBorder="1" applyAlignment="1" applyProtection="1">
      <alignment horizontal="left" indent="1"/>
      <protection locked="0"/>
    </xf>
    <xf numFmtId="0" fontId="2" fillId="0" borderId="44" xfId="2" applyFont="1" applyBorder="1" applyAlignment="1" applyProtection="1">
      <alignment horizontal="left" vertical="center"/>
      <protection locked="0"/>
    </xf>
    <xf numFmtId="0" fontId="9" fillId="0" borderId="44" xfId="2" applyFont="1" applyBorder="1" applyAlignment="1" applyProtection="1">
      <alignment horizontal="left" vertical="center"/>
      <protection locked="0"/>
    </xf>
    <xf numFmtId="0" fontId="9" fillId="0" borderId="0" xfId="2" applyFont="1" applyBorder="1" applyAlignment="1" applyProtection="1">
      <alignment horizontal="left"/>
      <protection locked="0"/>
    </xf>
    <xf numFmtId="49" fontId="2" fillId="0" borderId="44" xfId="2" applyNumberFormat="1" applyFont="1" applyBorder="1" applyAlignment="1" applyProtection="1">
      <alignment horizontal="left" vertical="center" indent="1"/>
      <protection locked="0"/>
    </xf>
    <xf numFmtId="49" fontId="2" fillId="0" borderId="0" xfId="2" applyNumberFormat="1" applyFont="1" applyBorder="1" applyAlignment="1" applyProtection="1">
      <alignment horizontal="left" indent="1"/>
      <protection locked="0"/>
    </xf>
    <xf numFmtId="0" fontId="2" fillId="0" borderId="45" xfId="2" applyFont="1" applyBorder="1" applyAlignment="1" applyProtection="1">
      <alignment horizontal="left" vertical="center" indent="1"/>
      <protection locked="0"/>
    </xf>
    <xf numFmtId="0" fontId="2" fillId="0" borderId="46" xfId="2" applyFont="1" applyBorder="1" applyAlignment="1" applyProtection="1">
      <alignment horizontal="left" indent="1"/>
      <protection locked="0"/>
    </xf>
    <xf numFmtId="0" fontId="2" fillId="0" borderId="18" xfId="2" applyFont="1" applyBorder="1" applyProtection="1">
      <protection locked="0"/>
    </xf>
    <xf numFmtId="0" fontId="2" fillId="0" borderId="0" xfId="2" applyFont="1" applyBorder="1" applyAlignment="1" applyProtection="1">
      <alignment horizontal="left" vertical="center" indent="1"/>
      <protection locked="0"/>
    </xf>
    <xf numFmtId="0" fontId="6" fillId="0" borderId="0" xfId="2" applyFont="1" applyBorder="1" applyAlignment="1">
      <alignment horizontal="center" vertical="center"/>
    </xf>
    <xf numFmtId="0" fontId="2" fillId="0" borderId="0" xfId="2" applyFont="1" applyBorder="1" applyAlignment="1">
      <alignment horizontal="center" vertical="center"/>
    </xf>
    <xf numFmtId="0" fontId="2" fillId="0" borderId="5" xfId="2" applyFont="1" applyBorder="1"/>
    <xf numFmtId="0" fontId="2" fillId="0" borderId="44" xfId="2" applyFont="1" applyBorder="1" applyAlignment="1"/>
    <xf numFmtId="0" fontId="2" fillId="0" borderId="2" xfId="2" applyFont="1" applyBorder="1" applyAlignment="1"/>
    <xf numFmtId="0" fontId="2" fillId="0" borderId="5" xfId="2" applyFont="1" applyBorder="1" applyAlignment="1"/>
    <xf numFmtId="49" fontId="2" fillId="0" borderId="44" xfId="2" applyNumberFormat="1" applyFont="1" applyBorder="1" applyAlignment="1" applyProtection="1">
      <alignment horizontal="left"/>
      <protection locked="0"/>
    </xf>
    <xf numFmtId="49" fontId="2" fillId="0" borderId="2" xfId="2" applyNumberFormat="1" applyFont="1" applyBorder="1" applyAlignment="1" applyProtection="1">
      <alignment horizontal="left"/>
      <protection locked="0"/>
    </xf>
    <xf numFmtId="49" fontId="2" fillId="0" borderId="44" xfId="2" applyNumberFormat="1" applyFont="1" applyBorder="1" applyAlignment="1" applyProtection="1">
      <alignment horizontal="left" vertical="center" indent="2"/>
      <protection locked="0"/>
    </xf>
    <xf numFmtId="0" fontId="9" fillId="0" borderId="44" xfId="2" applyFont="1" applyBorder="1" applyAlignment="1">
      <alignment horizontal="left"/>
    </xf>
    <xf numFmtId="0" fontId="9" fillId="0" borderId="2" xfId="2" applyFont="1" applyBorder="1" applyAlignment="1">
      <alignment horizontal="left"/>
    </xf>
    <xf numFmtId="49" fontId="2" fillId="0" borderId="45" xfId="2" applyNumberFormat="1" applyFont="1" applyBorder="1" applyAlignment="1" applyProtection="1">
      <alignment horizontal="left"/>
      <protection locked="0"/>
    </xf>
    <xf numFmtId="49" fontId="2" fillId="0" borderId="18" xfId="2" applyNumberFormat="1" applyFont="1" applyBorder="1" applyAlignment="1" applyProtection="1">
      <alignment horizontal="left"/>
      <protection locked="0"/>
    </xf>
    <xf numFmtId="0" fontId="2" fillId="0" borderId="18" xfId="2" applyFont="1" applyBorder="1" applyAlignment="1"/>
    <xf numFmtId="49" fontId="2" fillId="0" borderId="47" xfId="2" applyNumberFormat="1" applyFont="1" applyBorder="1" applyAlignment="1" applyProtection="1">
      <alignment horizontal="left"/>
      <protection locked="0"/>
    </xf>
    <xf numFmtId="0" fontId="2" fillId="0" borderId="47" xfId="2" applyFont="1" applyBorder="1" applyAlignment="1"/>
    <xf numFmtId="0" fontId="2" fillId="0" borderId="0" xfId="2" applyFont="1" applyAlignment="1"/>
    <xf numFmtId="0" fontId="35" fillId="0" borderId="24" xfId="2" applyBorder="1" applyProtection="1">
      <protection locked="0"/>
    </xf>
    <xf numFmtId="0" fontId="35" fillId="0" borderId="48" xfId="2" applyBorder="1" applyProtection="1">
      <protection locked="0"/>
    </xf>
    <xf numFmtId="4" fontId="9" fillId="0" borderId="52" xfId="2" applyNumberFormat="1" applyFont="1" applyBorder="1" applyAlignment="1" applyProtection="1">
      <alignment horizontal="center" vertical="center"/>
      <protection locked="0"/>
    </xf>
    <xf numFmtId="38" fontId="2" fillId="0" borderId="53" xfId="2" applyNumberFormat="1" applyFont="1" applyBorder="1" applyAlignment="1" applyProtection="1">
      <protection locked="0"/>
    </xf>
    <xf numFmtId="38" fontId="2" fillId="0" borderId="54" xfId="2" applyNumberFormat="1" applyFont="1" applyBorder="1" applyAlignment="1" applyProtection="1">
      <protection locked="0"/>
    </xf>
    <xf numFmtId="0" fontId="9" fillId="0" borderId="55" xfId="2" applyFont="1" applyBorder="1" applyAlignment="1" applyProtection="1">
      <alignment horizontal="center" vertical="center"/>
      <protection locked="0"/>
    </xf>
    <xf numFmtId="0" fontId="2" fillId="0" borderId="56" xfId="2" applyFont="1" applyBorder="1" applyAlignment="1" applyProtection="1">
      <alignment horizontal="left" vertical="center" indent="1"/>
      <protection locked="0"/>
    </xf>
    <xf numFmtId="0" fontId="2" fillId="0" borderId="57" xfId="2" applyFont="1" applyBorder="1" applyAlignment="1" applyProtection="1">
      <alignment horizontal="left" vertical="center" indent="1"/>
      <protection locked="0"/>
    </xf>
    <xf numFmtId="38" fontId="2" fillId="0" borderId="1" xfId="0" applyNumberFormat="1" applyFont="1" applyFill="1" applyBorder="1" applyAlignment="1" applyProtection="1">
      <alignment horizontal="right" vertical="center" wrapText="1"/>
    </xf>
    <xf numFmtId="0" fontId="7" fillId="0" borderId="0" xfId="0" applyFont="1" applyAlignment="1" applyProtection="1">
      <alignment horizontal="center" vertical="center"/>
    </xf>
    <xf numFmtId="0" fontId="6" fillId="0" borderId="4" xfId="0" applyFont="1" applyBorder="1" applyAlignment="1" applyProtection="1">
      <alignment vertical="center"/>
    </xf>
    <xf numFmtId="0" fontId="0" fillId="0" borderId="0" xfId="0" applyAlignment="1">
      <alignment horizontal="left" vertical="center"/>
    </xf>
    <xf numFmtId="0" fontId="36" fillId="0" borderId="0" xfId="2" applyFont="1" applyAlignment="1" applyProtection="1">
      <alignment horizontal="left" vertical="center"/>
      <protection locked="0"/>
    </xf>
    <xf numFmtId="0" fontId="36" fillId="0" borderId="0" xfId="0" applyFont="1"/>
    <xf numFmtId="0" fontId="17" fillId="0" borderId="0" xfId="0" applyFont="1" applyAlignment="1" applyProtection="1">
      <alignment horizontal="left" vertical="center"/>
      <protection locked="0"/>
    </xf>
    <xf numFmtId="38" fontId="12" fillId="8" borderId="1" xfId="5" applyNumberFormat="1" applyFont="1" applyFill="1" applyBorder="1" applyAlignment="1" applyProtection="1">
      <alignment horizontal="right"/>
      <protection locked="0"/>
    </xf>
    <xf numFmtId="0" fontId="11" fillId="0" borderId="0" xfId="0" applyFont="1" applyAlignment="1" applyProtection="1">
      <alignment horizontal="center" vertical="center"/>
    </xf>
    <xf numFmtId="0" fontId="12" fillId="0" borderId="0" xfId="0" applyFont="1" applyAlignment="1" applyProtection="1">
      <alignment horizontal="center" vertical="center"/>
    </xf>
    <xf numFmtId="0" fontId="6" fillId="0" borderId="4"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17" fillId="0" borderId="8" xfId="0" applyFont="1" applyBorder="1" applyAlignment="1" applyProtection="1">
      <alignment horizontal="left" indent="1"/>
      <protection locked="0"/>
    </xf>
    <xf numFmtId="0" fontId="13" fillId="0" borderId="8" xfId="0" applyFont="1" applyBorder="1" applyAlignment="1" applyProtection="1">
      <alignment horizontal="left" indent="1"/>
      <protection locked="0"/>
    </xf>
    <xf numFmtId="165" fontId="17" fillId="0" borderId="8" xfId="0" applyNumberFormat="1" applyFont="1" applyBorder="1" applyAlignment="1" applyProtection="1">
      <alignment horizontal="left" indent="1"/>
      <protection locked="0"/>
    </xf>
    <xf numFmtId="0" fontId="13" fillId="0" borderId="8" xfId="0" applyFont="1" applyBorder="1" applyAlignment="1" applyProtection="1">
      <alignment horizontal="left"/>
      <protection locked="0"/>
    </xf>
    <xf numFmtId="0" fontId="3" fillId="0" borderId="4" xfId="0" applyFont="1" applyBorder="1" applyAlignment="1" applyProtection="1">
      <alignment vertical="center" wrapText="1"/>
    </xf>
    <xf numFmtId="0" fontId="0" fillId="0" borderId="9" xfId="0" applyBorder="1" applyAlignment="1">
      <alignment vertical="center" wrapText="1"/>
    </xf>
    <xf numFmtId="0" fontId="11" fillId="0" borderId="12" xfId="2" applyFont="1" applyBorder="1" applyAlignment="1" applyProtection="1">
      <alignment horizontal="center" wrapText="1"/>
      <protection locked="0"/>
    </xf>
    <xf numFmtId="0" fontId="0" fillId="0" borderId="9" xfId="0" applyBorder="1" applyAlignment="1">
      <alignment horizontal="left" vertical="center" wrapText="1"/>
    </xf>
    <xf numFmtId="0" fontId="11" fillId="0" borderId="0" xfId="0" applyFont="1" applyAlignment="1" applyProtection="1">
      <alignment horizontal="center"/>
    </xf>
    <xf numFmtId="0" fontId="34" fillId="0" borderId="0" xfId="0" applyFont="1" applyAlignment="1" applyProtection="1">
      <alignment horizontal="center"/>
    </xf>
    <xf numFmtId="0" fontId="2" fillId="0" borderId="0" xfId="0" applyFont="1" applyAlignment="1" applyProtection="1">
      <alignment horizontal="center" vertical="center"/>
    </xf>
    <xf numFmtId="0" fontId="0" fillId="0" borderId="0" xfId="0" applyAlignment="1">
      <alignment horizontal="center" vertical="center"/>
    </xf>
    <xf numFmtId="167" fontId="34" fillId="0" borderId="0" xfId="0" applyNumberFormat="1" applyFont="1" applyAlignment="1" applyProtection="1">
      <alignment horizontal="center" vertical="center"/>
      <protection locked="0"/>
    </xf>
    <xf numFmtId="167" fontId="0" fillId="0" borderId="0" xfId="0" applyNumberFormat="1" applyAlignment="1">
      <alignment horizontal="center" vertical="center"/>
    </xf>
    <xf numFmtId="0" fontId="6" fillId="0" borderId="4" xfId="0" applyFont="1" applyBorder="1" applyAlignment="1" applyProtection="1">
      <alignment horizontal="left" vertical="center"/>
    </xf>
    <xf numFmtId="0" fontId="0" fillId="0" borderId="9" xfId="0" applyBorder="1" applyAlignment="1">
      <alignment horizontal="left" vertical="center"/>
    </xf>
    <xf numFmtId="0" fontId="3" fillId="0" borderId="49" xfId="0" applyFont="1" applyBorder="1" applyAlignment="1">
      <alignment horizontal="left" vertical="center" wrapText="1"/>
    </xf>
    <xf numFmtId="0" fontId="0" fillId="0" borderId="50" xfId="0" applyBorder="1" applyAlignment="1">
      <alignment horizontal="left" vertical="center" wrapText="1"/>
    </xf>
    <xf numFmtId="0" fontId="11" fillId="0" borderId="0" xfId="0" applyFont="1" applyAlignment="1" applyProtection="1">
      <alignment horizontal="center" vertical="center"/>
      <protection locked="0"/>
    </xf>
    <xf numFmtId="0" fontId="2" fillId="3" borderId="23" xfId="6" applyFont="1" applyFill="1" applyBorder="1" applyAlignment="1">
      <alignment vertical="center" wrapText="1"/>
    </xf>
    <xf numFmtId="0" fontId="2" fillId="3" borderId="20" xfId="0" applyFont="1" applyFill="1" applyBorder="1" applyAlignment="1">
      <alignment vertical="center" wrapText="1"/>
    </xf>
    <xf numFmtId="0" fontId="33"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6" fillId="3" borderId="21" xfId="0" applyFont="1" applyFill="1" applyBorder="1" applyAlignment="1" applyProtection="1">
      <alignment horizontal="left" vertical="center" wrapText="1" indent="1"/>
    </xf>
    <xf numFmtId="0" fontId="0" fillId="3" borderId="51" xfId="0" applyFill="1" applyBorder="1" applyAlignment="1">
      <alignment horizontal="left" wrapText="1" indent="1"/>
    </xf>
    <xf numFmtId="0" fontId="0" fillId="3" borderId="22" xfId="0" applyFill="1" applyBorder="1" applyAlignment="1">
      <alignment horizontal="left" wrapText="1" indent="1"/>
    </xf>
    <xf numFmtId="0" fontId="11" fillId="0" borderId="12" xfId="0" applyFont="1" applyBorder="1" applyAlignment="1" applyProtection="1">
      <alignment horizontal="center" wrapText="1"/>
      <protection locked="0"/>
    </xf>
    <xf numFmtId="49" fontId="11" fillId="0" borderId="12" xfId="0" applyNumberFormat="1" applyFont="1" applyBorder="1" applyAlignment="1" applyProtection="1">
      <alignment horizontal="center"/>
      <protection locked="0"/>
    </xf>
    <xf numFmtId="0" fontId="2" fillId="0" borderId="0" xfId="0" applyFont="1" applyAlignment="1" applyProtection="1">
      <alignment horizontal="left" vertical="center" wrapText="1"/>
    </xf>
    <xf numFmtId="0" fontId="5" fillId="0" borderId="6" xfId="0" applyFont="1" applyBorder="1" applyAlignment="1" applyProtection="1">
      <alignment horizontal="center" vertical="top"/>
    </xf>
    <xf numFmtId="0" fontId="0" fillId="0" borderId="6" xfId="0" applyBorder="1" applyAlignment="1" applyProtection="1">
      <alignment horizontal="center" vertical="top"/>
    </xf>
    <xf numFmtId="0" fontId="11" fillId="0" borderId="12" xfId="0" applyFont="1" applyBorder="1" applyAlignment="1" applyProtection="1">
      <alignment horizontal="center" shrinkToFit="1"/>
      <protection locked="0"/>
    </xf>
    <xf numFmtId="0" fontId="3" fillId="0" borderId="0" xfId="0" applyFont="1" applyAlignment="1" applyProtection="1">
      <alignment horizontal="left" vertical="center" wrapText="1"/>
    </xf>
    <xf numFmtId="0" fontId="2" fillId="5" borderId="4" xfId="0" applyFont="1" applyFill="1" applyBorder="1" applyAlignment="1" applyProtection="1">
      <alignment horizontal="left" vertical="center" wrapText="1"/>
    </xf>
    <xf numFmtId="0" fontId="7" fillId="0" borderId="40" xfId="2" applyFont="1" applyBorder="1" applyAlignment="1">
      <alignment horizontal="left" vertical="center"/>
    </xf>
    <xf numFmtId="0" fontId="9" fillId="0" borderId="40" xfId="2" applyFont="1" applyBorder="1" applyAlignment="1">
      <alignment horizontal="left"/>
    </xf>
    <xf numFmtId="0" fontId="7" fillId="0" borderId="0" xfId="2" applyFont="1" applyBorder="1" applyAlignment="1">
      <alignment horizontal="left" vertical="center"/>
    </xf>
    <xf numFmtId="0" fontId="9" fillId="0" borderId="0" xfId="2" applyFont="1" applyBorder="1" applyAlignment="1">
      <alignment horizontal="left" vertical="center"/>
    </xf>
    <xf numFmtId="0" fontId="6" fillId="0" borderId="0" xfId="2" applyFont="1" applyAlignment="1">
      <alignment horizontal="center" vertical="center"/>
    </xf>
    <xf numFmtId="0" fontId="26" fillId="0" borderId="0" xfId="2" applyFont="1" applyAlignment="1" applyProtection="1">
      <alignment horizontal="left" vertical="center"/>
      <protection locked="0"/>
    </xf>
    <xf numFmtId="0" fontId="35" fillId="0" borderId="0" xfId="2" applyAlignment="1">
      <alignment horizontal="left" vertical="center"/>
    </xf>
    <xf numFmtId="0" fontId="26" fillId="0" borderId="0" xfId="0" applyFont="1" applyAlignment="1" applyProtection="1">
      <alignment horizontal="left" vertical="center"/>
      <protection locked="0"/>
    </xf>
    <xf numFmtId="0" fontId="0" fillId="0" borderId="0" xfId="0" applyAlignment="1">
      <alignment horizontal="left" vertical="center"/>
    </xf>
    <xf numFmtId="0" fontId="11" fillId="0" borderId="0" xfId="0" applyFont="1" applyAlignment="1">
      <alignment horizontal="center" vertical="center" wrapText="1"/>
    </xf>
    <xf numFmtId="0" fontId="34" fillId="0" borderId="0" xfId="0" applyFont="1" applyAlignment="1">
      <alignment horizontal="center" vertical="center" wrapText="1"/>
    </xf>
    <xf numFmtId="0" fontId="32" fillId="0" borderId="0" xfId="0" applyFont="1" applyAlignment="1">
      <alignment horizontal="left" vertical="center" wrapText="1" indent="1"/>
    </xf>
    <xf numFmtId="0" fontId="13" fillId="0" borderId="0" xfId="0" applyFont="1" applyAlignment="1">
      <alignment horizontal="left" vertical="center" wrapText="1" indent="1"/>
    </xf>
    <xf numFmtId="0" fontId="31" fillId="0" borderId="0" xfId="0" applyFont="1" applyAlignment="1">
      <alignment horizontal="left" vertical="center" wrapText="1" indent="1"/>
    </xf>
  </cellXfs>
  <cellStyles count="7">
    <cellStyle name="Hyperlink" xfId="1" builtinId="8"/>
    <cellStyle name="Normal" xfId="0" builtinId="0"/>
    <cellStyle name="Normal 2" xfId="2"/>
    <cellStyle name="Normal_AFRPG3" xfId="3"/>
    <cellStyle name="Normal_AFRPG5" xfId="4"/>
    <cellStyle name="Normal_AFRPG7" xfId="5"/>
    <cellStyle name="Normal_AFRPG8" xfId="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16</xdr:row>
          <xdr:rowOff>57150</xdr:rowOff>
        </xdr:from>
        <xdr:to>
          <xdr:col>1</xdr:col>
          <xdr:colOff>209550</xdr:colOff>
          <xdr:row>16</xdr:row>
          <xdr:rowOff>180975</xdr:rowOff>
        </xdr:to>
        <xdr:sp macro="" textlink="">
          <xdr:nvSpPr>
            <xdr:cNvPr id="13314" name="CheckBox1"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8</xdr:row>
      <xdr:rowOff>0</xdr:rowOff>
    </xdr:from>
    <xdr:to>
      <xdr:col>0</xdr:col>
      <xdr:colOff>0</xdr:colOff>
      <xdr:row>9</xdr:row>
      <xdr:rowOff>0</xdr:rowOff>
    </xdr:to>
    <xdr:sp macro="" textlink="">
      <xdr:nvSpPr>
        <xdr:cNvPr id="3097" name="Text 20">
          <a:extLst>
            <a:ext uri="{FF2B5EF4-FFF2-40B4-BE49-F238E27FC236}">
              <a16:creationId xmlns:a16="http://schemas.microsoft.com/office/drawing/2014/main" id="{00000000-0008-0000-0100-0000190C0000}"/>
            </a:ext>
          </a:extLst>
        </xdr:cNvPr>
        <xdr:cNvSpPr txBox="1">
          <a:spLocks noChangeArrowheads="1"/>
        </xdr:cNvSpPr>
      </xdr:nvSpPr>
      <xdr:spPr bwMode="auto">
        <a:xfrm>
          <a:off x="0" y="1524000"/>
          <a:ext cx="0" cy="15240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sp macro="" textlink="">
      <xdr:nvSpPr>
        <xdr:cNvPr id="17415" name="Text 20">
          <a:extLst>
            <a:ext uri="{FF2B5EF4-FFF2-40B4-BE49-F238E27FC236}">
              <a16:creationId xmlns:a16="http://schemas.microsoft.com/office/drawing/2014/main" id="{00000000-0008-0000-0200-000007440000}"/>
            </a:ext>
          </a:extLst>
        </xdr:cNvPr>
        <xdr:cNvSpPr txBox="1">
          <a:spLocks noChangeArrowheads="1"/>
        </xdr:cNvSpPr>
      </xdr:nvSpPr>
      <xdr:spPr bwMode="auto">
        <a:xfrm>
          <a:off x="0" y="457200"/>
          <a:ext cx="0" cy="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2600325</xdr:colOff>
          <xdr:row>6</xdr:row>
          <xdr:rowOff>142875</xdr:rowOff>
        </xdr:from>
        <xdr:to>
          <xdr:col>0</xdr:col>
          <xdr:colOff>3514725</xdr:colOff>
          <xdr:row>7</xdr:row>
          <xdr:rowOff>0</xdr:rowOff>
        </xdr:to>
        <xdr:sp macro="" textlink="">
          <xdr:nvSpPr>
            <xdr:cNvPr id="16390" name="Object 6" hidden="1">
              <a:extLst>
                <a:ext uri="{63B3BB69-23CF-44E3-9099-C40C66FF867C}">
                  <a14:compatExt spid="_x0000_s16390"/>
                </a:ext>
                <a:ext uri="{FF2B5EF4-FFF2-40B4-BE49-F238E27FC236}">
                  <a16:creationId xmlns:a16="http://schemas.microsoft.com/office/drawing/2014/main" id="{00000000-0008-0000-0800-000006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9.bin"/><Relationship Id="rId5" Type="http://schemas.openxmlformats.org/officeDocument/2006/relationships/image" Target="../media/image2.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L53"/>
  <sheetViews>
    <sheetView showGridLines="0" tabSelected="1" zoomScaleNormal="100" workbookViewId="0">
      <selection activeCell="J49" sqref="J49"/>
    </sheetView>
  </sheetViews>
  <sheetFormatPr defaultRowHeight="11.25" x14ac:dyDescent="0.2"/>
  <cols>
    <col min="1" max="1" width="1.85546875" style="5" customWidth="1"/>
    <col min="2" max="2" width="32" style="5" customWidth="1"/>
    <col min="3" max="3" width="16.5703125" style="5" customWidth="1"/>
    <col min="4" max="4" width="19.7109375" style="5" customWidth="1"/>
    <col min="5" max="5" width="2.85546875" style="5" customWidth="1"/>
    <col min="6" max="6" width="18.85546875" style="5" customWidth="1"/>
    <col min="7" max="7" width="28.5703125" style="5" customWidth="1"/>
    <col min="8" max="8" width="19.7109375" style="5" customWidth="1"/>
    <col min="9" max="9" width="2.140625" style="5" customWidth="1"/>
    <col min="10" max="10" width="5.42578125" style="5" customWidth="1"/>
    <col min="11" max="11" width="9.140625" style="5"/>
    <col min="12" max="12" width="6.7109375" style="5" customWidth="1"/>
    <col min="13" max="16384" width="9.140625" style="5"/>
  </cols>
  <sheetData>
    <row r="1" spans="1:12" ht="12.75" x14ac:dyDescent="0.2">
      <c r="A1" s="229" t="s">
        <v>126</v>
      </c>
      <c r="B1" s="230"/>
      <c r="C1" s="230"/>
      <c r="G1" s="229" t="s">
        <v>186</v>
      </c>
      <c r="H1" s="230"/>
    </row>
    <row r="2" spans="1:12" ht="12.75" x14ac:dyDescent="0.2">
      <c r="A2" s="229" t="s">
        <v>112</v>
      </c>
      <c r="B2" s="231"/>
      <c r="C2" s="232"/>
      <c r="D2" s="379" t="s">
        <v>188</v>
      </c>
      <c r="E2" s="379"/>
      <c r="F2" s="379"/>
      <c r="G2" s="234" t="s">
        <v>187</v>
      </c>
      <c r="H2" s="235"/>
      <c r="I2" s="17"/>
      <c r="J2" s="17"/>
      <c r="K2" s="17"/>
      <c r="L2" s="17"/>
    </row>
    <row r="3" spans="1:12" ht="17.25" customHeight="1" x14ac:dyDescent="0.2">
      <c r="A3" s="233" t="s">
        <v>111</v>
      </c>
      <c r="B3" s="233"/>
      <c r="C3" s="278"/>
      <c r="D3" s="380" t="s">
        <v>189</v>
      </c>
      <c r="E3" s="380"/>
      <c r="F3" s="380"/>
      <c r="G3" s="7"/>
      <c r="H3" s="151"/>
      <c r="I3" s="17"/>
      <c r="J3" s="17"/>
      <c r="K3" s="17"/>
      <c r="L3" s="17"/>
    </row>
    <row r="4" spans="1:12" ht="10.5" customHeight="1" x14ac:dyDescent="0.25">
      <c r="D4" s="380" t="s">
        <v>190</v>
      </c>
      <c r="E4" s="380"/>
      <c r="F4" s="380"/>
      <c r="K4" s="228"/>
      <c r="L4" s="228"/>
    </row>
    <row r="5" spans="1:12" ht="15" x14ac:dyDescent="0.25">
      <c r="A5" s="391" t="s">
        <v>176</v>
      </c>
      <c r="B5" s="392"/>
      <c r="C5" s="392"/>
      <c r="D5" s="392"/>
      <c r="E5" s="392"/>
      <c r="F5" s="392"/>
      <c r="G5" s="392"/>
      <c r="H5" s="392"/>
      <c r="I5" s="392"/>
      <c r="J5" s="392"/>
      <c r="K5" s="228"/>
      <c r="L5" s="228"/>
    </row>
    <row r="6" spans="1:12" ht="15" x14ac:dyDescent="0.25">
      <c r="A6" s="281"/>
      <c r="B6" s="282"/>
      <c r="D6" s="395">
        <v>43281</v>
      </c>
      <c r="E6" s="396"/>
      <c r="F6" s="396"/>
      <c r="G6" s="283"/>
      <c r="H6" s="282"/>
      <c r="I6" s="282"/>
      <c r="J6" s="282"/>
      <c r="K6" s="228"/>
      <c r="L6" s="228"/>
    </row>
    <row r="7" spans="1:12" ht="13.5" customHeight="1" x14ac:dyDescent="0.2">
      <c r="A7" s="393" t="s">
        <v>114</v>
      </c>
      <c r="B7" s="394"/>
      <c r="C7" s="394"/>
      <c r="D7" s="394"/>
      <c r="E7" s="394"/>
      <c r="F7" s="394"/>
      <c r="G7" s="394"/>
      <c r="H7" s="394"/>
      <c r="I7" s="394"/>
      <c r="J7" s="394"/>
      <c r="K7" s="17"/>
      <c r="L7" s="17"/>
    </row>
    <row r="8" spans="1:12" ht="6.75" customHeight="1" x14ac:dyDescent="0.2">
      <c r="B8" s="17"/>
      <c r="C8" s="17"/>
      <c r="D8" s="17"/>
      <c r="E8" s="17"/>
      <c r="F8" s="17"/>
      <c r="G8" s="17"/>
      <c r="H8" s="17"/>
      <c r="I8" s="17"/>
      <c r="J8" s="17"/>
      <c r="K8" s="17"/>
      <c r="L8" s="17"/>
    </row>
    <row r="9" spans="1:12" ht="12" x14ac:dyDescent="0.2">
      <c r="B9" s="70" t="s">
        <v>166</v>
      </c>
      <c r="C9" s="389" t="s">
        <v>209</v>
      </c>
      <c r="D9" s="389"/>
      <c r="E9" s="389"/>
      <c r="F9" s="389"/>
      <c r="G9" s="3"/>
      <c r="H9" s="372" t="s">
        <v>185</v>
      </c>
      <c r="I9" s="17"/>
      <c r="J9" s="17"/>
      <c r="K9" s="17"/>
      <c r="L9" s="17"/>
    </row>
    <row r="10" spans="1:12" ht="12.75" x14ac:dyDescent="0.2">
      <c r="B10" s="70" t="s">
        <v>88</v>
      </c>
      <c r="C10" s="385" t="s">
        <v>210</v>
      </c>
      <c r="D10" s="385"/>
      <c r="E10" s="385"/>
      <c r="F10" s="386"/>
      <c r="G10" s="71"/>
      <c r="H10" s="294" t="s">
        <v>182</v>
      </c>
      <c r="I10" s="299" t="s">
        <v>211</v>
      </c>
      <c r="J10" s="295"/>
      <c r="K10" s="298"/>
      <c r="L10" s="17"/>
    </row>
    <row r="11" spans="1:12" ht="12.75" x14ac:dyDescent="0.2">
      <c r="B11" s="70" t="s">
        <v>89</v>
      </c>
      <c r="C11" s="383" t="s">
        <v>212</v>
      </c>
      <c r="D11" s="384"/>
      <c r="E11" s="384"/>
      <c r="F11" s="384"/>
      <c r="G11" s="290"/>
      <c r="H11" s="294" t="s">
        <v>183</v>
      </c>
      <c r="I11" s="299"/>
      <c r="J11" s="17"/>
      <c r="K11" s="17"/>
      <c r="L11" s="17"/>
    </row>
    <row r="12" spans="1:12" ht="12.75" x14ac:dyDescent="0.2">
      <c r="B12" s="70" t="s">
        <v>90</v>
      </c>
      <c r="C12" s="383" t="s">
        <v>213</v>
      </c>
      <c r="D12" s="383"/>
      <c r="E12" s="383"/>
      <c r="F12" s="384"/>
      <c r="G12" s="289"/>
      <c r="H12" s="294" t="s">
        <v>184</v>
      </c>
      <c r="I12" s="299"/>
    </row>
    <row r="13" spans="1:12" ht="12.75" x14ac:dyDescent="0.2">
      <c r="A13" s="1"/>
      <c r="B13" s="70" t="s">
        <v>191</v>
      </c>
      <c r="C13" s="383" t="s">
        <v>214</v>
      </c>
      <c r="D13" s="383"/>
      <c r="E13" s="383"/>
      <c r="F13" s="384"/>
      <c r="G13" s="1"/>
    </row>
    <row r="14" spans="1:12" ht="4.5" customHeight="1" x14ac:dyDescent="0.2">
      <c r="A14" s="1"/>
      <c r="B14" s="6"/>
    </row>
    <row r="15" spans="1:12" ht="12" x14ac:dyDescent="0.2">
      <c r="A15" s="1"/>
      <c r="B15" s="59" t="s">
        <v>99</v>
      </c>
      <c r="C15" s="51"/>
      <c r="H15" s="4"/>
      <c r="I15" s="4"/>
    </row>
    <row r="16" spans="1:12" ht="36.4" customHeight="1" x14ac:dyDescent="0.2">
      <c r="A16" s="1"/>
      <c r="B16" s="399" t="s">
        <v>96</v>
      </c>
      <c r="C16" s="400"/>
      <c r="D16" s="400"/>
      <c r="E16" s="73"/>
      <c r="F16" s="74"/>
      <c r="G16" s="74"/>
      <c r="H16" s="74"/>
      <c r="I16" s="63"/>
      <c r="J16" s="63"/>
      <c r="K16" s="58"/>
    </row>
    <row r="17" spans="1:12" ht="17.100000000000001" customHeight="1" x14ac:dyDescent="0.2">
      <c r="A17" s="1"/>
      <c r="B17" s="75" t="s">
        <v>97</v>
      </c>
      <c r="C17" s="76"/>
      <c r="D17" s="77"/>
      <c r="E17" s="7"/>
      <c r="F17" s="7"/>
      <c r="G17" s="7"/>
      <c r="H17" s="8"/>
      <c r="I17" s="8"/>
    </row>
    <row r="18" spans="1:12" ht="3.75" customHeight="1" x14ac:dyDescent="0.2">
      <c r="A18" s="1"/>
      <c r="B18" s="76"/>
      <c r="C18" s="76"/>
      <c r="D18" s="78"/>
      <c r="E18" s="7"/>
      <c r="F18" s="7"/>
      <c r="G18" s="7"/>
      <c r="H18" s="8"/>
      <c r="I18" s="8"/>
    </row>
    <row r="19" spans="1:12" ht="12.75" x14ac:dyDescent="0.2">
      <c r="B19" s="218" t="s">
        <v>80</v>
      </c>
      <c r="C19" s="219"/>
      <c r="D19" s="220" t="s">
        <v>87</v>
      </c>
      <c r="E19" s="9"/>
      <c r="F19" s="397" t="s">
        <v>53</v>
      </c>
      <c r="G19" s="398"/>
      <c r="H19" s="138">
        <v>8</v>
      </c>
      <c r="I19" s="15"/>
    </row>
    <row r="20" spans="1:12" ht="12" x14ac:dyDescent="0.2">
      <c r="B20" s="56" t="s">
        <v>137</v>
      </c>
      <c r="C20" s="57"/>
      <c r="D20" s="138">
        <v>0</v>
      </c>
      <c r="E20" s="10"/>
      <c r="F20" s="68" t="s">
        <v>54</v>
      </c>
      <c r="G20" s="69"/>
      <c r="H20" s="138">
        <v>1</v>
      </c>
      <c r="I20" s="19"/>
    </row>
    <row r="21" spans="1:12" ht="12.75" x14ac:dyDescent="0.2">
      <c r="B21" s="56" t="s">
        <v>71</v>
      </c>
      <c r="C21" s="52"/>
      <c r="D21" s="139">
        <v>47000</v>
      </c>
      <c r="E21" s="8"/>
      <c r="F21" s="397" t="s">
        <v>169</v>
      </c>
      <c r="G21" s="398"/>
      <c r="H21" s="140">
        <v>96.5</v>
      </c>
      <c r="I21" s="20"/>
    </row>
    <row r="22" spans="1:12" ht="13.5" customHeight="1" x14ac:dyDescent="0.2">
      <c r="B22" s="387" t="s">
        <v>138</v>
      </c>
      <c r="C22" s="388"/>
      <c r="D22" s="138">
        <v>4865993</v>
      </c>
      <c r="E22" s="16"/>
      <c r="F22" s="224" t="s">
        <v>52</v>
      </c>
      <c r="G22" s="225"/>
      <c r="H22" s="226"/>
      <c r="I22" s="20"/>
    </row>
    <row r="23" spans="1:12" ht="12.75" x14ac:dyDescent="0.2">
      <c r="B23" s="387" t="s">
        <v>139</v>
      </c>
      <c r="C23" s="388"/>
      <c r="D23" s="138">
        <v>388448</v>
      </c>
      <c r="F23" s="11" t="s">
        <v>55</v>
      </c>
      <c r="G23" s="62"/>
      <c r="H23" s="138">
        <v>16</v>
      </c>
      <c r="I23" s="1"/>
      <c r="L23" s="21"/>
    </row>
    <row r="24" spans="1:12" ht="12" x14ac:dyDescent="0.2">
      <c r="B24" s="56" t="s">
        <v>140</v>
      </c>
      <c r="C24" s="57"/>
      <c r="D24" s="138">
        <v>534131</v>
      </c>
      <c r="E24" s="1"/>
      <c r="F24" s="12" t="s">
        <v>56</v>
      </c>
      <c r="G24" s="66"/>
      <c r="H24" s="138">
        <v>0</v>
      </c>
      <c r="I24" s="1"/>
      <c r="L24" s="21"/>
    </row>
    <row r="25" spans="1:12" ht="12" x14ac:dyDescent="0.2">
      <c r="B25" s="56" t="s">
        <v>79</v>
      </c>
      <c r="C25" s="57"/>
      <c r="D25" s="138">
        <v>0</v>
      </c>
      <c r="E25" s="1"/>
      <c r="F25" s="224" t="s">
        <v>51</v>
      </c>
      <c r="G25" s="225"/>
      <c r="H25" s="226"/>
      <c r="I25" s="1"/>
      <c r="L25" s="21"/>
    </row>
    <row r="26" spans="1:12" ht="12.75" thickBot="1" x14ac:dyDescent="0.25">
      <c r="B26" s="163" t="s">
        <v>115</v>
      </c>
      <c r="C26" s="164"/>
      <c r="D26" s="165">
        <f>SUM(D20:D25)</f>
        <v>5835572</v>
      </c>
      <c r="E26" s="13"/>
      <c r="F26" s="11" t="s">
        <v>55</v>
      </c>
      <c r="G26" s="62"/>
      <c r="H26" s="138">
        <v>9</v>
      </c>
    </row>
    <row r="27" spans="1:12" ht="14.1" customHeight="1" thickTop="1" thickBot="1" x14ac:dyDescent="0.25">
      <c r="F27" s="12" t="s">
        <v>56</v>
      </c>
      <c r="G27" s="66"/>
      <c r="H27" s="138">
        <v>1</v>
      </c>
      <c r="I27" s="1"/>
      <c r="J27" s="16"/>
      <c r="K27" s="113"/>
    </row>
    <row r="28" spans="1:12" ht="13.5" customHeight="1" thickTop="1" x14ac:dyDescent="0.2">
      <c r="B28" s="221" t="s">
        <v>98</v>
      </c>
      <c r="C28" s="222"/>
      <c r="D28" s="223"/>
      <c r="E28" s="13"/>
      <c r="F28" s="224" t="s">
        <v>103</v>
      </c>
      <c r="G28" s="225"/>
      <c r="H28" s="227"/>
      <c r="I28" s="1"/>
      <c r="J28" s="64"/>
      <c r="K28" s="18"/>
    </row>
    <row r="29" spans="1:12" ht="12" x14ac:dyDescent="0.2">
      <c r="B29" s="11" t="s">
        <v>57</v>
      </c>
      <c r="C29" s="62"/>
      <c r="D29" s="141">
        <v>8</v>
      </c>
      <c r="F29" s="11" t="s">
        <v>3</v>
      </c>
      <c r="G29" s="62"/>
      <c r="H29" s="153">
        <v>1.45</v>
      </c>
      <c r="I29" s="3"/>
      <c r="J29" s="79"/>
      <c r="K29" s="18"/>
    </row>
    <row r="30" spans="1:12" ht="14.1" customHeight="1" x14ac:dyDescent="0.2">
      <c r="B30" s="11" t="s">
        <v>58</v>
      </c>
      <c r="C30" s="62"/>
      <c r="D30" s="141">
        <v>21</v>
      </c>
      <c r="F30" s="2" t="s">
        <v>43</v>
      </c>
      <c r="G30" s="2"/>
      <c r="H30" s="153">
        <v>0.4375</v>
      </c>
      <c r="I30" s="3"/>
      <c r="J30" s="1"/>
      <c r="K30" s="18"/>
    </row>
    <row r="31" spans="1:12" ht="12" x14ac:dyDescent="0.2">
      <c r="B31" s="11" t="s">
        <v>59</v>
      </c>
      <c r="C31" s="62"/>
      <c r="D31" s="141">
        <v>24</v>
      </c>
      <c r="F31" s="65" t="s">
        <v>170</v>
      </c>
      <c r="G31" s="67"/>
      <c r="H31" s="153">
        <v>0.10213</v>
      </c>
      <c r="I31" s="1"/>
      <c r="J31" s="1"/>
      <c r="K31" s="81"/>
    </row>
    <row r="32" spans="1:12" ht="12" x14ac:dyDescent="0.2">
      <c r="B32" s="11" t="s">
        <v>60</v>
      </c>
      <c r="C32" s="62"/>
      <c r="D32" s="141">
        <v>18</v>
      </c>
      <c r="F32" s="11" t="s">
        <v>4</v>
      </c>
      <c r="G32" s="62"/>
      <c r="H32" s="153">
        <v>0.1575</v>
      </c>
      <c r="I32" s="22"/>
      <c r="J32" s="1"/>
      <c r="K32" s="80"/>
    </row>
    <row r="33" spans="2:12" ht="12" x14ac:dyDescent="0.2">
      <c r="B33" s="11" t="s">
        <v>61</v>
      </c>
      <c r="C33" s="62"/>
      <c r="D33" s="141">
        <v>21</v>
      </c>
      <c r="F33" s="11" t="s">
        <v>45</v>
      </c>
      <c r="G33" s="62"/>
      <c r="H33" s="153">
        <v>0.105</v>
      </c>
      <c r="I33" s="3"/>
      <c r="J33" s="1"/>
      <c r="K33" s="80"/>
    </row>
    <row r="34" spans="2:12" ht="12" x14ac:dyDescent="0.2">
      <c r="B34" s="11" t="s">
        <v>62</v>
      </c>
      <c r="C34" s="62"/>
      <c r="D34" s="141">
        <v>24</v>
      </c>
      <c r="F34" s="11" t="s">
        <v>46</v>
      </c>
      <c r="G34" s="62"/>
      <c r="H34" s="153">
        <v>0.20749999999999999</v>
      </c>
      <c r="I34" s="3"/>
      <c r="J34" s="1"/>
      <c r="K34" s="80"/>
    </row>
    <row r="35" spans="2:12" ht="14.1" customHeight="1" x14ac:dyDescent="0.2">
      <c r="B35" s="11" t="s">
        <v>63</v>
      </c>
      <c r="C35" s="62"/>
      <c r="D35" s="141">
        <v>15</v>
      </c>
      <c r="F35" s="11" t="s">
        <v>44</v>
      </c>
      <c r="G35" s="62"/>
      <c r="H35" s="153">
        <v>5.7500000000000002E-2</v>
      </c>
      <c r="I35" s="3"/>
      <c r="J35" s="1"/>
      <c r="K35" s="1"/>
    </row>
    <row r="36" spans="2:12" ht="12" x14ac:dyDescent="0.2">
      <c r="B36" s="11" t="s">
        <v>64</v>
      </c>
      <c r="C36" s="62"/>
      <c r="D36" s="141">
        <v>24</v>
      </c>
      <c r="F36" s="2" t="s">
        <v>47</v>
      </c>
      <c r="G36" s="2"/>
      <c r="H36" s="153">
        <v>5.7500000000000002E-2</v>
      </c>
      <c r="I36" s="22"/>
      <c r="J36" s="64"/>
    </row>
    <row r="37" spans="2:12" ht="12" x14ac:dyDescent="0.2">
      <c r="B37" s="11" t="s">
        <v>65</v>
      </c>
      <c r="C37" s="62"/>
      <c r="D37" s="141">
        <v>24</v>
      </c>
      <c r="F37" s="65" t="s">
        <v>5</v>
      </c>
      <c r="G37" s="67"/>
      <c r="H37" s="153">
        <v>0.4955</v>
      </c>
      <c r="I37" s="3"/>
      <c r="J37" s="79"/>
      <c r="K37" s="23"/>
    </row>
    <row r="38" spans="2:12" ht="12" x14ac:dyDescent="0.2">
      <c r="B38" s="11" t="s">
        <v>66</v>
      </c>
      <c r="C38" s="62"/>
      <c r="D38" s="141">
        <v>28</v>
      </c>
      <c r="F38" s="11" t="s">
        <v>167</v>
      </c>
      <c r="G38" s="62"/>
      <c r="H38" s="153"/>
      <c r="I38" s="3"/>
      <c r="J38" s="1"/>
      <c r="K38" s="18"/>
    </row>
    <row r="39" spans="2:12" ht="12" x14ac:dyDescent="0.2">
      <c r="B39" s="11" t="s">
        <v>74</v>
      </c>
      <c r="C39" s="62"/>
      <c r="D39" s="141"/>
      <c r="F39" s="11" t="s">
        <v>48</v>
      </c>
      <c r="G39" s="62"/>
      <c r="H39" s="153">
        <v>2.5000000000000001E-2</v>
      </c>
      <c r="I39" s="1"/>
      <c r="J39" s="1"/>
      <c r="K39" s="18"/>
    </row>
    <row r="40" spans="2:12" ht="12" x14ac:dyDescent="0.2">
      <c r="B40" s="155" t="s">
        <v>116</v>
      </c>
      <c r="C40" s="156"/>
      <c r="D40" s="142">
        <f>SUM(D29:D39)</f>
        <v>207</v>
      </c>
      <c r="F40" s="11" t="s">
        <v>6</v>
      </c>
      <c r="G40" s="62"/>
      <c r="H40" s="153">
        <v>5.7500000000000002E-2</v>
      </c>
      <c r="I40" s="22"/>
      <c r="J40" s="1"/>
      <c r="K40" s="81"/>
    </row>
    <row r="41" spans="2:12" ht="12" x14ac:dyDescent="0.2">
      <c r="B41" s="60" t="s">
        <v>67</v>
      </c>
      <c r="C41" s="53"/>
      <c r="D41" s="141">
        <v>0</v>
      </c>
      <c r="F41" s="65" t="s">
        <v>7</v>
      </c>
      <c r="G41" s="67"/>
      <c r="H41" s="153"/>
      <c r="I41" s="1"/>
      <c r="J41" s="1"/>
      <c r="K41" s="80"/>
    </row>
    <row r="42" spans="2:12" ht="12" x14ac:dyDescent="0.2">
      <c r="B42" s="60" t="s">
        <v>68</v>
      </c>
      <c r="C42" s="53"/>
      <c r="D42" s="141">
        <v>0</v>
      </c>
      <c r="F42" s="11" t="s">
        <v>7</v>
      </c>
      <c r="G42" s="62"/>
      <c r="H42" s="153"/>
      <c r="I42" s="24"/>
      <c r="J42" s="1"/>
      <c r="K42" s="80"/>
    </row>
    <row r="43" spans="2:12" ht="12.75" x14ac:dyDescent="0.2">
      <c r="B43" s="60" t="s">
        <v>69</v>
      </c>
      <c r="C43" s="53"/>
      <c r="D43" s="141">
        <v>0</v>
      </c>
      <c r="F43" s="287" t="s">
        <v>168</v>
      </c>
      <c r="G43" s="288"/>
      <c r="H43" s="143">
        <v>34159176</v>
      </c>
      <c r="I43" s="14"/>
      <c r="J43" s="1"/>
      <c r="K43" s="80"/>
      <c r="L43" s="18"/>
    </row>
    <row r="44" spans="2:12" ht="12.75" x14ac:dyDescent="0.2">
      <c r="B44" s="61" t="s">
        <v>70</v>
      </c>
      <c r="C44" s="54"/>
      <c r="D44" s="141">
        <v>0</v>
      </c>
      <c r="F44" s="287" t="s">
        <v>72</v>
      </c>
      <c r="G44" s="288"/>
      <c r="H44" s="297">
        <f>(H43/H21)</f>
        <v>353981.09844559588</v>
      </c>
      <c r="I44" s="24"/>
      <c r="J44" s="90" t="str">
        <f>MID(C10,10,1)</f>
        <v>0</v>
      </c>
      <c r="K44" s="1"/>
      <c r="L44" s="18"/>
    </row>
    <row r="45" spans="2:12" ht="12.75" x14ac:dyDescent="0.2">
      <c r="B45" s="60" t="s">
        <v>73</v>
      </c>
      <c r="C45" s="53"/>
      <c r="D45" s="141">
        <v>0</v>
      </c>
      <c r="F45" s="373" t="s">
        <v>192</v>
      </c>
      <c r="G45" s="296"/>
      <c r="H45" s="371">
        <f>IF(I10="x",H43*0.069,IF(I11="x",H43*0.069,IF(I12="x",H43*0.138,"Please Check District Type")))</f>
        <v>2356983.1440000003</v>
      </c>
      <c r="I45" s="25"/>
      <c r="J45" s="90">
        <f>IF(J44="2",(H43*1.38),(H43*0.069))</f>
        <v>2356983.1440000003</v>
      </c>
    </row>
    <row r="46" spans="2:12" ht="13.5" thickBot="1" x14ac:dyDescent="0.25">
      <c r="B46" s="157" t="s">
        <v>117</v>
      </c>
      <c r="C46" s="158"/>
      <c r="D46" s="159">
        <f>SUM(D41:D45)</f>
        <v>0</v>
      </c>
      <c r="F46" s="381" t="s">
        <v>197</v>
      </c>
      <c r="G46" s="382"/>
      <c r="H46" s="143">
        <v>75000</v>
      </c>
      <c r="J46" s="91"/>
    </row>
    <row r="47" spans="2:12" ht="14.25" thickTop="1" thickBot="1" x14ac:dyDescent="0.25">
      <c r="B47" s="160" t="s">
        <v>118</v>
      </c>
      <c r="C47" s="161"/>
      <c r="D47" s="162">
        <f>SUM(D40,D46)</f>
        <v>207</v>
      </c>
      <c r="F47" s="381" t="s">
        <v>193</v>
      </c>
      <c r="G47" s="390"/>
      <c r="H47" s="300">
        <f>(H46/H45)</f>
        <v>3.1820337871707745E-2</v>
      </c>
      <c r="I47" s="26"/>
      <c r="L47" s="26"/>
    </row>
    <row r="48" spans="2:12" ht="12" thickTop="1" x14ac:dyDescent="0.2">
      <c r="C48" s="55"/>
    </row>
    <row r="49" spans="2:12" ht="9.6" customHeight="1" x14ac:dyDescent="0.2">
      <c r="B49" s="55" t="s">
        <v>196</v>
      </c>
      <c r="I49" s="27"/>
      <c r="L49" s="27"/>
    </row>
    <row r="50" spans="2:12" ht="10.35" customHeight="1" x14ac:dyDescent="0.2">
      <c r="B50" s="255"/>
    </row>
    <row r="51" spans="2:12" ht="9.9499999999999993" customHeight="1" x14ac:dyDescent="0.2"/>
    <row r="52" spans="2:12" ht="9.9499999999999993" customHeight="1" x14ac:dyDescent="0.2"/>
    <row r="53" spans="2:12" ht="17.25" customHeight="1" x14ac:dyDescent="0.2"/>
  </sheetData>
  <sheetProtection algorithmName="SHA-512" hashValue="9XqhQs6p1aaBi8T8kM1RYN1wXv+PvGCXIg+7jW6T+usCLLMYGp+fuAga+RJFpYcIyAVUrknkQDQOh4OfKO4EPA==" saltValue="VkDmdwzcNiBUnMXo8r5VhQ==" spinCount="100000" sheet="1" objects="1" scenarios="1"/>
  <mergeCells count="19">
    <mergeCell ref="F47:G47"/>
    <mergeCell ref="A5:J5"/>
    <mergeCell ref="A7:J7"/>
    <mergeCell ref="D6:F6"/>
    <mergeCell ref="C12:F12"/>
    <mergeCell ref="C13:F13"/>
    <mergeCell ref="B22:C22"/>
    <mergeCell ref="F21:G21"/>
    <mergeCell ref="F19:G19"/>
    <mergeCell ref="B16:D16"/>
    <mergeCell ref="D2:F2"/>
    <mergeCell ref="D3:F3"/>
    <mergeCell ref="D4:F4"/>
    <mergeCell ref="F46:G46"/>
    <mergeCell ref="C11:F11"/>
    <mergeCell ref="C10:F10"/>
    <mergeCell ref="B23:C23"/>
    <mergeCell ref="C9:D9"/>
    <mergeCell ref="E9:F9"/>
  </mergeCells>
  <phoneticPr fontId="2" type="noConversion"/>
  <printOptions headings="1"/>
  <pageMargins left="0.35" right="0.25" top="0.43" bottom="0.21" header="0.22" footer="0.17"/>
  <pageSetup scale="88" orientation="landscape" useFirstPageNumber="1" r:id="rId1"/>
  <headerFooter alignWithMargins="0">
    <oddHeader>&amp;L&amp;8Page &amp;P&amp;R&amp;8Page &amp;P</oddHeader>
  </headerFooter>
  <drawing r:id="rId2"/>
  <legacyDrawing r:id="rId3"/>
  <controls>
    <mc:AlternateContent xmlns:mc="http://schemas.openxmlformats.org/markup-compatibility/2006">
      <mc:Choice Requires="x14">
        <control shapeId="13314" r:id="rId4" name="CheckBox1">
          <controlPr defaultSize="0" autoLine="0" r:id="rId5">
            <anchor moveWithCells="1">
              <from>
                <xdr:col>1</xdr:col>
                <xdr:colOff>76200</xdr:colOff>
                <xdr:row>16</xdr:row>
                <xdr:rowOff>57150</xdr:rowOff>
              </from>
              <to>
                <xdr:col>1</xdr:col>
                <xdr:colOff>209550</xdr:colOff>
                <xdr:row>16</xdr:row>
                <xdr:rowOff>180975</xdr:rowOff>
              </to>
            </anchor>
          </controlPr>
        </control>
      </mc:Choice>
      <mc:Fallback>
        <control shapeId="13314" r:id="rId4" name="CheckBox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K35"/>
  <sheetViews>
    <sheetView showGridLines="0" workbookViewId="0">
      <pane ySplit="5" topLeftCell="A6" activePane="bottomLeft" state="frozenSplit"/>
      <selection sqref="A1:B1"/>
      <selection pane="bottomLeft" activeCell="K33" sqref="K33"/>
    </sheetView>
  </sheetViews>
  <sheetFormatPr defaultColWidth="8.7109375" defaultRowHeight="11.25" x14ac:dyDescent="0.2"/>
  <cols>
    <col min="1" max="1" width="32.7109375" style="30" customWidth="1"/>
    <col min="2" max="2" width="4.5703125" style="30" customWidth="1"/>
    <col min="3" max="9" width="13.7109375" style="30" customWidth="1"/>
    <col min="10" max="11" width="13.7109375" style="50" customWidth="1"/>
    <col min="12" max="12" width="3.28515625" style="30" customWidth="1"/>
    <col min="13" max="13" width="4.42578125" style="30" customWidth="1"/>
    <col min="14" max="14" width="6.28515625" style="30" customWidth="1"/>
    <col min="15" max="16384" width="8.7109375" style="30"/>
  </cols>
  <sheetData>
    <row r="1" spans="1:11" ht="12" x14ac:dyDescent="0.2">
      <c r="A1" s="379" t="s">
        <v>179</v>
      </c>
      <c r="B1" s="379"/>
      <c r="C1" s="379"/>
      <c r="D1" s="379"/>
      <c r="E1" s="379"/>
      <c r="F1" s="379"/>
      <c r="G1" s="379"/>
      <c r="H1" s="379"/>
      <c r="I1" s="379"/>
      <c r="J1" s="379"/>
      <c r="K1" s="379"/>
    </row>
    <row r="2" spans="1:11" ht="12" x14ac:dyDescent="0.2">
      <c r="A2" s="401" t="s">
        <v>198</v>
      </c>
      <c r="B2" s="401"/>
      <c r="C2" s="401"/>
      <c r="D2" s="401"/>
      <c r="E2" s="401"/>
      <c r="F2" s="401"/>
      <c r="G2" s="401"/>
      <c r="H2" s="401"/>
      <c r="I2" s="401"/>
      <c r="J2" s="401"/>
      <c r="K2" s="401"/>
    </row>
    <row r="3" spans="1:11" ht="12" x14ac:dyDescent="0.2">
      <c r="A3" s="277"/>
      <c r="B3" s="277"/>
      <c r="C3" s="277"/>
      <c r="D3" s="277"/>
      <c r="E3" s="277"/>
      <c r="F3" s="277"/>
      <c r="G3" s="277"/>
      <c r="H3" s="277"/>
      <c r="I3" s="277"/>
      <c r="J3" s="277"/>
      <c r="K3" s="277"/>
    </row>
    <row r="4" spans="1:11" ht="11.45" customHeight="1" x14ac:dyDescent="0.2">
      <c r="A4" s="28"/>
      <c r="B4" s="266"/>
      <c r="C4" s="267" t="s">
        <v>30</v>
      </c>
      <c r="D4" s="267" t="s">
        <v>31</v>
      </c>
      <c r="E4" s="267" t="s">
        <v>32</v>
      </c>
      <c r="F4" s="267" t="s">
        <v>33</v>
      </c>
      <c r="G4" s="267" t="s">
        <v>34</v>
      </c>
      <c r="H4" s="267" t="s">
        <v>35</v>
      </c>
      <c r="I4" s="267" t="s">
        <v>36</v>
      </c>
      <c r="J4" s="267" t="s">
        <v>37</v>
      </c>
      <c r="K4" s="267" t="s">
        <v>38</v>
      </c>
    </row>
    <row r="5" spans="1:11" ht="33.75" x14ac:dyDescent="0.2">
      <c r="A5" s="271" t="s">
        <v>1</v>
      </c>
      <c r="B5" s="268" t="s">
        <v>158</v>
      </c>
      <c r="C5" s="269" t="s">
        <v>10</v>
      </c>
      <c r="D5" s="270" t="s">
        <v>50</v>
      </c>
      <c r="E5" s="269" t="s">
        <v>141</v>
      </c>
      <c r="F5" s="269" t="s">
        <v>11</v>
      </c>
      <c r="G5" s="270" t="s">
        <v>40</v>
      </c>
      <c r="H5" s="270" t="s">
        <v>142</v>
      </c>
      <c r="I5" s="269" t="s">
        <v>41</v>
      </c>
      <c r="J5" s="269" t="s">
        <v>143</v>
      </c>
      <c r="K5" s="270" t="s">
        <v>42</v>
      </c>
    </row>
    <row r="6" spans="1:11" s="33" customFormat="1" ht="13.5" customHeight="1" x14ac:dyDescent="0.2">
      <c r="A6" s="193" t="s">
        <v>29</v>
      </c>
      <c r="B6" s="194"/>
      <c r="C6" s="31"/>
      <c r="D6" s="32"/>
      <c r="E6" s="32"/>
      <c r="F6" s="32"/>
      <c r="G6" s="32"/>
      <c r="H6" s="32"/>
      <c r="I6" s="32"/>
      <c r="J6" s="32"/>
      <c r="K6" s="32"/>
    </row>
    <row r="7" spans="1:11" s="36" customFormat="1" ht="13.9" customHeight="1" x14ac:dyDescent="0.2">
      <c r="A7" s="34" t="s">
        <v>144</v>
      </c>
      <c r="B7" s="35" t="s">
        <v>0</v>
      </c>
      <c r="C7" s="114">
        <v>802396</v>
      </c>
      <c r="D7" s="114">
        <v>1609964</v>
      </c>
      <c r="E7" s="114">
        <v>13728</v>
      </c>
      <c r="F7" s="114">
        <v>38342</v>
      </c>
      <c r="G7" s="114">
        <v>71145</v>
      </c>
      <c r="H7" s="114">
        <v>44914</v>
      </c>
      <c r="I7" s="114">
        <v>47017</v>
      </c>
      <c r="J7" s="114">
        <v>88046</v>
      </c>
      <c r="K7" s="114">
        <v>39846</v>
      </c>
    </row>
    <row r="8" spans="1:11" s="36" customFormat="1" ht="12" x14ac:dyDescent="0.2">
      <c r="A8" s="34" t="s">
        <v>15</v>
      </c>
      <c r="B8" s="40">
        <v>120</v>
      </c>
      <c r="C8" s="114"/>
      <c r="D8" s="114"/>
      <c r="E8" s="114"/>
      <c r="F8" s="114"/>
      <c r="G8" s="114"/>
      <c r="H8" s="114"/>
      <c r="I8" s="114"/>
      <c r="J8" s="114"/>
      <c r="K8" s="115"/>
    </row>
    <row r="9" spans="1:11" s="36" customFormat="1" ht="12" x14ac:dyDescent="0.2">
      <c r="A9" s="37" t="s">
        <v>127</v>
      </c>
      <c r="B9" s="38">
        <v>130</v>
      </c>
      <c r="C9" s="114"/>
      <c r="D9" s="114"/>
      <c r="E9" s="114"/>
      <c r="F9" s="114"/>
      <c r="G9" s="114"/>
      <c r="H9" s="114"/>
      <c r="I9" s="114"/>
      <c r="J9" s="114"/>
      <c r="K9" s="115"/>
    </row>
    <row r="10" spans="1:11" s="36" customFormat="1" ht="12" x14ac:dyDescent="0.2">
      <c r="A10" s="37" t="s">
        <v>145</v>
      </c>
      <c r="B10" s="38">
        <v>140</v>
      </c>
      <c r="C10" s="114"/>
      <c r="D10" s="114"/>
      <c r="E10" s="256"/>
      <c r="F10" s="114"/>
      <c r="G10" s="144"/>
      <c r="H10" s="114"/>
      <c r="I10" s="143"/>
      <c r="J10" s="257"/>
      <c r="K10" s="257"/>
    </row>
    <row r="11" spans="1:11" s="36" customFormat="1" ht="12" x14ac:dyDescent="0.2">
      <c r="A11" s="37" t="s">
        <v>146</v>
      </c>
      <c r="B11" s="38">
        <v>150</v>
      </c>
      <c r="C11" s="256"/>
      <c r="D11" s="114"/>
      <c r="E11" s="257"/>
      <c r="F11" s="114"/>
      <c r="G11" s="257"/>
      <c r="H11" s="257"/>
      <c r="I11" s="143"/>
      <c r="J11" s="257"/>
      <c r="K11" s="257"/>
    </row>
    <row r="12" spans="1:11" ht="12" x14ac:dyDescent="0.2">
      <c r="A12" s="39" t="s">
        <v>147</v>
      </c>
      <c r="B12" s="38">
        <v>160</v>
      </c>
      <c r="C12" s="114"/>
      <c r="D12" s="256"/>
      <c r="E12" s="257"/>
      <c r="F12" s="114"/>
      <c r="G12" s="257"/>
      <c r="H12" s="257"/>
      <c r="I12" s="114"/>
      <c r="J12" s="257"/>
      <c r="K12" s="257"/>
    </row>
    <row r="13" spans="1:11" ht="12" x14ac:dyDescent="0.2">
      <c r="A13" s="37" t="s">
        <v>14</v>
      </c>
      <c r="B13" s="40">
        <v>170</v>
      </c>
      <c r="C13" s="114"/>
      <c r="D13" s="114"/>
      <c r="E13" s="257"/>
      <c r="F13" s="256"/>
      <c r="G13" s="257"/>
      <c r="H13" s="257"/>
      <c r="I13" s="114"/>
      <c r="J13" s="257"/>
      <c r="K13" s="257"/>
    </row>
    <row r="14" spans="1:11" ht="12" x14ac:dyDescent="0.2">
      <c r="A14" s="41" t="s">
        <v>148</v>
      </c>
      <c r="B14" s="40">
        <v>180</v>
      </c>
      <c r="C14" s="114"/>
      <c r="D14" s="114"/>
      <c r="E14" s="256"/>
      <c r="F14" s="114"/>
      <c r="G14" s="257"/>
      <c r="H14" s="257"/>
      <c r="I14" s="114"/>
      <c r="J14" s="257"/>
      <c r="K14" s="257"/>
    </row>
    <row r="15" spans="1:11" ht="12" x14ac:dyDescent="0.2">
      <c r="A15" s="41" t="s">
        <v>16</v>
      </c>
      <c r="B15" s="40">
        <v>190</v>
      </c>
      <c r="C15" s="114"/>
      <c r="D15" s="114"/>
      <c r="E15" s="114"/>
      <c r="F15" s="114"/>
      <c r="G15" s="114"/>
      <c r="H15" s="114"/>
      <c r="I15" s="114"/>
      <c r="J15" s="114"/>
      <c r="K15" s="114"/>
    </row>
    <row r="16" spans="1:11" ht="12.75" thickBot="1" x14ac:dyDescent="0.25">
      <c r="A16" s="261" t="s">
        <v>119</v>
      </c>
      <c r="B16" s="166"/>
      <c r="C16" s="116">
        <f t="shared" ref="C16:K16" si="0">SUM(C7:C15)</f>
        <v>802396</v>
      </c>
      <c r="D16" s="116">
        <f t="shared" si="0"/>
        <v>1609964</v>
      </c>
      <c r="E16" s="116">
        <f t="shared" si="0"/>
        <v>13728</v>
      </c>
      <c r="F16" s="116">
        <f t="shared" si="0"/>
        <v>38342</v>
      </c>
      <c r="G16" s="116">
        <f t="shared" si="0"/>
        <v>71145</v>
      </c>
      <c r="H16" s="116">
        <f t="shared" si="0"/>
        <v>44914</v>
      </c>
      <c r="I16" s="116">
        <f t="shared" si="0"/>
        <v>47017</v>
      </c>
      <c r="J16" s="116">
        <f t="shared" si="0"/>
        <v>88046</v>
      </c>
      <c r="K16" s="116">
        <f t="shared" si="0"/>
        <v>39846</v>
      </c>
    </row>
    <row r="17" spans="1:11" ht="13.5" customHeight="1" thickTop="1" x14ac:dyDescent="0.2">
      <c r="A17" s="195" t="s">
        <v>28</v>
      </c>
      <c r="B17" s="196"/>
      <c r="C17" s="117"/>
      <c r="D17" s="117"/>
      <c r="E17" s="117"/>
      <c r="F17" s="117"/>
      <c r="G17" s="117"/>
      <c r="H17" s="117"/>
      <c r="I17" s="117"/>
      <c r="J17" s="118"/>
      <c r="K17" s="117"/>
    </row>
    <row r="18" spans="1:11" ht="12" x14ac:dyDescent="0.2">
      <c r="A18" s="42" t="s">
        <v>149</v>
      </c>
      <c r="B18" s="40">
        <v>410</v>
      </c>
      <c r="C18" s="119"/>
      <c r="D18" s="119"/>
      <c r="E18" s="119"/>
      <c r="F18" s="119"/>
      <c r="G18" s="119"/>
      <c r="H18" s="119"/>
      <c r="I18" s="118"/>
      <c r="J18" s="119"/>
      <c r="K18" s="119"/>
    </row>
    <row r="19" spans="1:11" ht="12" x14ac:dyDescent="0.2">
      <c r="A19" s="43" t="s">
        <v>150</v>
      </c>
      <c r="B19" s="44">
        <v>420</v>
      </c>
      <c r="C19" s="119"/>
      <c r="D19" s="119"/>
      <c r="E19" s="119"/>
      <c r="F19" s="119"/>
      <c r="G19" s="119"/>
      <c r="H19" s="264"/>
      <c r="I19" s="120"/>
      <c r="J19" s="119"/>
      <c r="K19" s="119"/>
    </row>
    <row r="20" spans="1:11" ht="12" x14ac:dyDescent="0.2">
      <c r="A20" s="43" t="s">
        <v>152</v>
      </c>
      <c r="B20" s="44">
        <v>430</v>
      </c>
      <c r="C20" s="119"/>
      <c r="D20" s="119"/>
      <c r="E20" s="119"/>
      <c r="F20" s="119"/>
      <c r="G20" s="119"/>
      <c r="H20" s="120"/>
      <c r="I20" s="120"/>
      <c r="J20" s="120"/>
      <c r="K20" s="119"/>
    </row>
    <row r="21" spans="1:11" ht="12" x14ac:dyDescent="0.2">
      <c r="A21" s="43" t="s">
        <v>151</v>
      </c>
      <c r="B21" s="44">
        <v>440</v>
      </c>
      <c r="C21" s="119"/>
      <c r="D21" s="119"/>
      <c r="E21" s="119"/>
      <c r="F21" s="119"/>
      <c r="G21" s="119"/>
      <c r="H21" s="120"/>
      <c r="I21" s="120"/>
      <c r="J21" s="120"/>
      <c r="K21" s="119"/>
    </row>
    <row r="22" spans="1:11" ht="12" x14ac:dyDescent="0.2">
      <c r="A22" s="43" t="s">
        <v>153</v>
      </c>
      <c r="B22" s="44">
        <v>460</v>
      </c>
      <c r="C22" s="119"/>
      <c r="D22" s="119"/>
      <c r="E22" s="264"/>
      <c r="F22" s="119"/>
      <c r="G22" s="264"/>
      <c r="H22" s="264"/>
      <c r="I22" s="120"/>
      <c r="J22" s="120"/>
      <c r="K22" s="120"/>
    </row>
    <row r="23" spans="1:11" ht="12" x14ac:dyDescent="0.2">
      <c r="A23" s="45" t="s">
        <v>154</v>
      </c>
      <c r="B23" s="44">
        <v>470</v>
      </c>
      <c r="C23" s="119"/>
      <c r="D23" s="119"/>
      <c r="E23" s="119"/>
      <c r="F23" s="119"/>
      <c r="G23" s="119"/>
      <c r="H23" s="120"/>
      <c r="I23" s="120"/>
      <c r="J23" s="119"/>
      <c r="K23" s="120"/>
    </row>
    <row r="24" spans="1:11" ht="12" x14ac:dyDescent="0.2">
      <c r="A24" s="46" t="s">
        <v>155</v>
      </c>
      <c r="B24" s="47">
        <v>480</v>
      </c>
      <c r="C24" s="264">
        <v>104</v>
      </c>
      <c r="D24" s="119"/>
      <c r="E24" s="120"/>
      <c r="F24" s="119"/>
      <c r="G24" s="120"/>
      <c r="H24" s="120"/>
      <c r="I24" s="120"/>
      <c r="J24" s="120"/>
      <c r="K24" s="119"/>
    </row>
    <row r="25" spans="1:11" ht="12" x14ac:dyDescent="0.2">
      <c r="A25" s="46" t="s">
        <v>156</v>
      </c>
      <c r="B25" s="47">
        <v>490</v>
      </c>
      <c r="C25" s="119"/>
      <c r="D25" s="264"/>
      <c r="E25" s="120"/>
      <c r="F25" s="119"/>
      <c r="G25" s="120"/>
      <c r="H25" s="120"/>
      <c r="I25" s="120"/>
      <c r="J25" s="120"/>
      <c r="K25" s="119"/>
    </row>
    <row r="26" spans="1:11" ht="12" x14ac:dyDescent="0.2">
      <c r="A26" s="46" t="s">
        <v>39</v>
      </c>
      <c r="B26" s="47">
        <v>493</v>
      </c>
      <c r="C26" s="119"/>
      <c r="D26" s="119"/>
      <c r="E26" s="120"/>
      <c r="F26" s="264"/>
      <c r="G26" s="120"/>
      <c r="H26" s="120"/>
      <c r="I26" s="120"/>
      <c r="J26" s="120"/>
      <c r="K26" s="119"/>
    </row>
    <row r="27" spans="1:11" ht="12" x14ac:dyDescent="0.2">
      <c r="A27" s="262" t="s">
        <v>157</v>
      </c>
      <c r="B27" s="258"/>
      <c r="C27" s="265">
        <f>SUM(C18:C26)</f>
        <v>104</v>
      </c>
      <c r="D27" s="265">
        <f t="shared" ref="D27:K27" si="1">SUM(D18:D26)</f>
        <v>0</v>
      </c>
      <c r="E27" s="265">
        <f t="shared" si="1"/>
        <v>0</v>
      </c>
      <c r="F27" s="265">
        <f t="shared" si="1"/>
        <v>0</v>
      </c>
      <c r="G27" s="265">
        <f t="shared" si="1"/>
        <v>0</v>
      </c>
      <c r="H27" s="265">
        <f t="shared" si="1"/>
        <v>0</v>
      </c>
      <c r="I27" s="265">
        <f t="shared" si="1"/>
        <v>0</v>
      </c>
      <c r="J27" s="265">
        <f t="shared" si="1"/>
        <v>0</v>
      </c>
      <c r="K27" s="265">
        <f t="shared" si="1"/>
        <v>0</v>
      </c>
    </row>
    <row r="28" spans="1:11" ht="13.5" customHeight="1" x14ac:dyDescent="0.2">
      <c r="A28" s="197" t="s">
        <v>17</v>
      </c>
      <c r="B28" s="198"/>
      <c r="C28" s="117"/>
      <c r="D28" s="118"/>
      <c r="E28" s="118"/>
      <c r="F28" s="118"/>
      <c r="G28" s="118"/>
      <c r="H28" s="118"/>
      <c r="I28" s="118"/>
      <c r="J28" s="118"/>
      <c r="K28" s="118"/>
    </row>
    <row r="29" spans="1:11" ht="12" x14ac:dyDescent="0.2">
      <c r="A29" s="43" t="s">
        <v>178</v>
      </c>
      <c r="B29" s="44">
        <v>511</v>
      </c>
      <c r="C29" s="273"/>
      <c r="D29" s="273"/>
      <c r="E29" s="273"/>
      <c r="F29" s="273"/>
      <c r="G29" s="273"/>
      <c r="H29" s="273"/>
      <c r="I29" s="118"/>
      <c r="J29" s="285"/>
      <c r="K29" s="285"/>
    </row>
    <row r="30" spans="1:11" ht="13.9" customHeight="1" thickBot="1" x14ac:dyDescent="0.25">
      <c r="A30" s="263" t="s">
        <v>120</v>
      </c>
      <c r="B30" s="169"/>
      <c r="C30" s="116">
        <f t="shared" ref="C30:H30" si="2">SUM(C27:C29)</f>
        <v>104</v>
      </c>
      <c r="D30" s="116">
        <f t="shared" si="2"/>
        <v>0</v>
      </c>
      <c r="E30" s="116">
        <f t="shared" si="2"/>
        <v>0</v>
      </c>
      <c r="F30" s="116">
        <f t="shared" si="2"/>
        <v>0</v>
      </c>
      <c r="G30" s="116">
        <f t="shared" si="2"/>
        <v>0</v>
      </c>
      <c r="H30" s="116">
        <f t="shared" si="2"/>
        <v>0</v>
      </c>
      <c r="I30" s="286">
        <f>I27</f>
        <v>0</v>
      </c>
      <c r="J30" s="116">
        <f>SUM(J27:J29)</f>
        <v>0</v>
      </c>
      <c r="K30" s="116">
        <f>SUM(K27:K29)</f>
        <v>0</v>
      </c>
    </row>
    <row r="31" spans="1:11" ht="12.75" thickTop="1" x14ac:dyDescent="0.2">
      <c r="A31" s="167" t="s">
        <v>18</v>
      </c>
      <c r="B31" s="168">
        <v>714</v>
      </c>
      <c r="C31" s="121"/>
      <c r="D31" s="121"/>
      <c r="E31" s="121"/>
      <c r="F31" s="121"/>
      <c r="G31" s="121"/>
      <c r="H31" s="121"/>
      <c r="I31" s="121"/>
      <c r="J31" s="121"/>
      <c r="K31" s="121"/>
    </row>
    <row r="32" spans="1:11" ht="12" x14ac:dyDescent="0.2">
      <c r="A32" s="46" t="s">
        <v>19</v>
      </c>
      <c r="B32" s="47">
        <v>730</v>
      </c>
      <c r="C32" s="119">
        <v>802292</v>
      </c>
      <c r="D32" s="119">
        <v>1609964</v>
      </c>
      <c r="E32" s="119">
        <v>13728</v>
      </c>
      <c r="F32" s="119">
        <v>38342</v>
      </c>
      <c r="G32" s="119">
        <v>71145</v>
      </c>
      <c r="H32" s="119">
        <v>44914</v>
      </c>
      <c r="I32" s="119">
        <v>47017</v>
      </c>
      <c r="J32" s="119">
        <v>88046</v>
      </c>
      <c r="K32" s="119">
        <v>39846</v>
      </c>
    </row>
    <row r="33" spans="1:11" ht="12" x14ac:dyDescent="0.2">
      <c r="A33" s="46" t="s">
        <v>20</v>
      </c>
      <c r="B33" s="272"/>
      <c r="C33" s="117"/>
      <c r="D33" s="118"/>
      <c r="E33" s="118"/>
      <c r="F33" s="118"/>
      <c r="G33" s="118"/>
      <c r="H33" s="118"/>
      <c r="I33" s="118"/>
      <c r="J33" s="118"/>
      <c r="K33" s="118"/>
    </row>
    <row r="34" spans="1:11" ht="12.75" thickBot="1" x14ac:dyDescent="0.25">
      <c r="A34" s="170" t="s">
        <v>121</v>
      </c>
      <c r="B34" s="169"/>
      <c r="C34" s="116">
        <f>SUM(C30:C32)</f>
        <v>802396</v>
      </c>
      <c r="D34" s="116">
        <f t="shared" ref="D34:K34" si="3">SUM(D30:D32)</f>
        <v>1609964</v>
      </c>
      <c r="E34" s="116">
        <f t="shared" si="3"/>
        <v>13728</v>
      </c>
      <c r="F34" s="116">
        <f t="shared" si="3"/>
        <v>38342</v>
      </c>
      <c r="G34" s="116">
        <f t="shared" si="3"/>
        <v>71145</v>
      </c>
      <c r="H34" s="116">
        <f t="shared" si="3"/>
        <v>44914</v>
      </c>
      <c r="I34" s="116">
        <f t="shared" si="3"/>
        <v>47017</v>
      </c>
      <c r="J34" s="116">
        <f t="shared" si="3"/>
        <v>88046</v>
      </c>
      <c r="K34" s="116">
        <f t="shared" si="3"/>
        <v>39846</v>
      </c>
    </row>
    <row r="35" spans="1:11" ht="13.9" customHeight="1" thickTop="1" x14ac:dyDescent="0.2">
      <c r="A35" s="49"/>
    </row>
  </sheetData>
  <sheetProtection algorithmName="SHA-512" hashValue="10VvkRP1NcnpbqJJcAIf0E2ZG4si3nLaK9l128ig/nNQIYNdaqpd6iOs3gwiVutYiDnccqyx1wgtr5FWbqi+iA==" saltValue="ZaZIxLifdQ5K0c0RzJi7aA==" spinCount="100000" sheet="1" objects="1" scenarios="1"/>
  <mergeCells count="2">
    <mergeCell ref="A1:K1"/>
    <mergeCell ref="A2:K2"/>
  </mergeCells>
  <phoneticPr fontId="2" type="noConversion"/>
  <printOptions headings="1"/>
  <pageMargins left="0" right="0" top="0.72" bottom="0.47" header="0.22" footer="0.17"/>
  <pageSetup scale="82" firstPageNumber="5" orientation="landscape" r:id="rId1"/>
  <headerFooter alignWithMargins="0">
    <oddHeader>&amp;L&amp;8Page &amp;P&amp;R&amp;8Page &amp;P</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K31"/>
  <sheetViews>
    <sheetView showGridLines="0" workbookViewId="0">
      <pane ySplit="3" topLeftCell="A4" activePane="bottomLeft" state="frozenSplit"/>
      <selection sqref="A1:B1"/>
      <selection pane="bottomLeft" activeCell="K29" sqref="K29"/>
    </sheetView>
  </sheetViews>
  <sheetFormatPr defaultColWidth="8.7109375" defaultRowHeight="11.25" x14ac:dyDescent="0.2"/>
  <cols>
    <col min="1" max="1" width="36" style="30" customWidth="1"/>
    <col min="2" max="2" width="4.7109375" style="30" customWidth="1"/>
    <col min="3" max="9" width="13.7109375" style="30" customWidth="1"/>
    <col min="10" max="11" width="13.7109375" style="50" customWidth="1"/>
    <col min="12" max="12" width="3.28515625" style="30" customWidth="1"/>
    <col min="13" max="13" width="4.42578125" style="30" customWidth="1"/>
    <col min="14" max="16384" width="8.7109375" style="30"/>
  </cols>
  <sheetData>
    <row r="1" spans="1:11" ht="12" x14ac:dyDescent="0.2">
      <c r="A1" s="379" t="s">
        <v>171</v>
      </c>
      <c r="B1" s="379"/>
      <c r="C1" s="379"/>
      <c r="D1" s="379"/>
      <c r="E1" s="379"/>
      <c r="F1" s="379"/>
      <c r="G1" s="379"/>
      <c r="H1" s="379"/>
      <c r="I1" s="379"/>
      <c r="J1" s="379"/>
      <c r="K1" s="379"/>
    </row>
    <row r="2" spans="1:11" ht="12" x14ac:dyDescent="0.2">
      <c r="A2" s="401" t="s">
        <v>199</v>
      </c>
      <c r="B2" s="401"/>
      <c r="C2" s="401"/>
      <c r="D2" s="401"/>
      <c r="E2" s="401"/>
      <c r="F2" s="401"/>
      <c r="G2" s="401"/>
      <c r="H2" s="401"/>
      <c r="I2" s="401"/>
      <c r="J2" s="401"/>
      <c r="K2" s="401"/>
    </row>
    <row r="3" spans="1:11" ht="12" x14ac:dyDescent="0.2">
      <c r="A3" s="277"/>
      <c r="B3" s="277"/>
      <c r="C3" s="277"/>
      <c r="D3" s="277"/>
      <c r="E3" s="277"/>
      <c r="F3" s="277"/>
      <c r="G3" s="277"/>
      <c r="H3" s="277"/>
      <c r="I3" s="277"/>
      <c r="J3" s="277"/>
      <c r="K3" s="277"/>
    </row>
    <row r="4" spans="1:11" s="72" customFormat="1" ht="12.2" customHeight="1" x14ac:dyDescent="0.2">
      <c r="A4" s="28"/>
      <c r="B4" s="29"/>
      <c r="C4" s="267" t="s">
        <v>30</v>
      </c>
      <c r="D4" s="267" t="s">
        <v>31</v>
      </c>
      <c r="E4" s="267" t="s">
        <v>32</v>
      </c>
      <c r="F4" s="267" t="s">
        <v>33</v>
      </c>
      <c r="G4" s="267" t="s">
        <v>34</v>
      </c>
      <c r="H4" s="267" t="s">
        <v>35</v>
      </c>
      <c r="I4" s="267" t="s">
        <v>36</v>
      </c>
      <c r="J4" s="267" t="s">
        <v>37</v>
      </c>
      <c r="K4" s="267" t="s">
        <v>38</v>
      </c>
    </row>
    <row r="5" spans="1:11" ht="33.75" x14ac:dyDescent="0.2">
      <c r="A5" s="271" t="s">
        <v>1</v>
      </c>
      <c r="B5" s="268" t="s">
        <v>158</v>
      </c>
      <c r="C5" s="269" t="s">
        <v>10</v>
      </c>
      <c r="D5" s="270" t="s">
        <v>50</v>
      </c>
      <c r="E5" s="269" t="s">
        <v>141</v>
      </c>
      <c r="F5" s="269" t="s">
        <v>11</v>
      </c>
      <c r="G5" s="270" t="s">
        <v>40</v>
      </c>
      <c r="H5" s="270" t="s">
        <v>142</v>
      </c>
      <c r="I5" s="269" t="s">
        <v>41</v>
      </c>
      <c r="J5" s="269" t="s">
        <v>143</v>
      </c>
      <c r="K5" s="270" t="s">
        <v>42</v>
      </c>
    </row>
    <row r="6" spans="1:11" ht="13.5" customHeight="1" x14ac:dyDescent="0.2">
      <c r="A6" s="199" t="s">
        <v>13</v>
      </c>
      <c r="B6" s="200"/>
      <c r="C6" s="112"/>
      <c r="D6" s="112"/>
      <c r="E6" s="112"/>
      <c r="F6" s="112"/>
      <c r="G6" s="112"/>
      <c r="H6" s="112"/>
      <c r="I6" s="112"/>
      <c r="J6" s="112"/>
      <c r="K6" s="112"/>
    </row>
    <row r="7" spans="1:11" ht="13.9" customHeight="1" x14ac:dyDescent="0.2">
      <c r="A7" s="203" t="s">
        <v>21</v>
      </c>
      <c r="B7" s="204">
        <v>1000</v>
      </c>
      <c r="C7" s="122">
        <v>470088</v>
      </c>
      <c r="D7" s="122">
        <v>481721</v>
      </c>
      <c r="E7" s="122">
        <v>58953</v>
      </c>
      <c r="F7" s="122">
        <v>32995</v>
      </c>
      <c r="G7" s="122">
        <v>59668</v>
      </c>
      <c r="H7" s="122"/>
      <c r="I7" s="122">
        <v>10623</v>
      </c>
      <c r="J7" s="122">
        <v>70853</v>
      </c>
      <c r="K7" s="122">
        <v>10624</v>
      </c>
    </row>
    <row r="8" spans="1:11" ht="22.5" x14ac:dyDescent="0.2">
      <c r="A8" s="205" t="s">
        <v>172</v>
      </c>
      <c r="B8" s="204">
        <v>2000</v>
      </c>
      <c r="C8" s="122">
        <v>0</v>
      </c>
      <c r="D8" s="122">
        <v>0</v>
      </c>
      <c r="E8" s="123"/>
      <c r="F8" s="122"/>
      <c r="G8" s="122"/>
      <c r="H8" s="123"/>
      <c r="I8" s="123"/>
      <c r="J8" s="123"/>
      <c r="K8" s="123"/>
    </row>
    <row r="9" spans="1:11" ht="13.9" customHeight="1" x14ac:dyDescent="0.2">
      <c r="A9" s="205" t="s">
        <v>22</v>
      </c>
      <c r="B9" s="204">
        <v>3000</v>
      </c>
      <c r="C9" s="122">
        <v>960957</v>
      </c>
      <c r="D9" s="122">
        <v>0</v>
      </c>
      <c r="E9" s="122">
        <v>0</v>
      </c>
      <c r="F9" s="122">
        <v>87898</v>
      </c>
      <c r="G9" s="122"/>
      <c r="H9" s="122"/>
      <c r="I9" s="122"/>
      <c r="J9" s="122"/>
      <c r="K9" s="122"/>
    </row>
    <row r="10" spans="1:11" ht="13.9" customHeight="1" x14ac:dyDescent="0.2">
      <c r="A10" s="206" t="s">
        <v>23</v>
      </c>
      <c r="B10" s="204">
        <v>4000</v>
      </c>
      <c r="C10" s="122">
        <v>118136</v>
      </c>
      <c r="D10" s="122">
        <v>0</v>
      </c>
      <c r="E10" s="124">
        <v>0</v>
      </c>
      <c r="F10" s="122"/>
      <c r="G10" s="122"/>
      <c r="H10" s="122"/>
      <c r="I10" s="124"/>
      <c r="J10" s="124"/>
      <c r="K10" s="122"/>
    </row>
    <row r="11" spans="1:11" ht="13.9" customHeight="1" thickBot="1" x14ac:dyDescent="0.25">
      <c r="A11" s="260" t="s">
        <v>122</v>
      </c>
      <c r="B11" s="173"/>
      <c r="C11" s="125">
        <f>SUM(C7:C10)</f>
        <v>1549181</v>
      </c>
      <c r="D11" s="125">
        <f>SUM(D7:D10)</f>
        <v>481721</v>
      </c>
      <c r="E11" s="125">
        <f>SUM(E7:E10)</f>
        <v>58953</v>
      </c>
      <c r="F11" s="125">
        <f>SUM(F7:F10)</f>
        <v>120893</v>
      </c>
      <c r="G11" s="125">
        <f>G7+G8+G9+G10</f>
        <v>59668</v>
      </c>
      <c r="H11" s="125">
        <f>SUM(H7:H10)</f>
        <v>0</v>
      </c>
      <c r="I11" s="125">
        <f>SUM(I7:I10)</f>
        <v>10623</v>
      </c>
      <c r="J11" s="125">
        <f>SUM(J7:J10)</f>
        <v>70853</v>
      </c>
      <c r="K11" s="125">
        <f>SUM(K7:K10)</f>
        <v>10624</v>
      </c>
    </row>
    <row r="12" spans="1:11" ht="13.5" thickTop="1" thickBot="1" x14ac:dyDescent="0.25">
      <c r="A12" s="171" t="s">
        <v>180</v>
      </c>
      <c r="B12" s="274">
        <v>3998</v>
      </c>
      <c r="C12" s="126"/>
      <c r="D12" s="126"/>
      <c r="E12" s="126"/>
      <c r="F12" s="126"/>
      <c r="G12" s="126"/>
      <c r="H12" s="126"/>
      <c r="I12" s="127"/>
      <c r="J12" s="126"/>
      <c r="K12" s="126"/>
    </row>
    <row r="13" spans="1:11" ht="13.9" customHeight="1" thickTop="1" thickBot="1" x14ac:dyDescent="0.25">
      <c r="A13" s="259" t="s">
        <v>123</v>
      </c>
      <c r="B13" s="174"/>
      <c r="C13" s="128">
        <f t="shared" ref="C13:K13" si="0">C11+C12</f>
        <v>1549181</v>
      </c>
      <c r="D13" s="128">
        <f t="shared" si="0"/>
        <v>481721</v>
      </c>
      <c r="E13" s="128">
        <f t="shared" si="0"/>
        <v>58953</v>
      </c>
      <c r="F13" s="128">
        <f t="shared" si="0"/>
        <v>120893</v>
      </c>
      <c r="G13" s="128">
        <f t="shared" si="0"/>
        <v>59668</v>
      </c>
      <c r="H13" s="128">
        <f t="shared" si="0"/>
        <v>0</v>
      </c>
      <c r="I13" s="128">
        <f t="shared" si="0"/>
        <v>10623</v>
      </c>
      <c r="J13" s="128">
        <f t="shared" si="0"/>
        <v>70853</v>
      </c>
      <c r="K13" s="128">
        <f t="shared" si="0"/>
        <v>10624</v>
      </c>
    </row>
    <row r="14" spans="1:11" ht="13.5" customHeight="1" thickTop="1" x14ac:dyDescent="0.2">
      <c r="A14" s="201" t="s">
        <v>12</v>
      </c>
      <c r="B14" s="202"/>
      <c r="C14" s="129"/>
      <c r="D14" s="127"/>
      <c r="E14" s="127"/>
      <c r="F14" s="127"/>
      <c r="G14" s="129"/>
      <c r="H14" s="127"/>
      <c r="I14" s="127"/>
      <c r="J14" s="127"/>
      <c r="K14" s="127"/>
    </row>
    <row r="15" spans="1:11" ht="13.9" customHeight="1" x14ac:dyDescent="0.2">
      <c r="A15" s="207" t="s">
        <v>24</v>
      </c>
      <c r="B15" s="208">
        <v>1000</v>
      </c>
      <c r="C15" s="122">
        <v>1054187</v>
      </c>
      <c r="D15" s="127"/>
      <c r="E15" s="127"/>
      <c r="F15" s="127"/>
      <c r="G15" s="122">
        <v>18493</v>
      </c>
      <c r="H15" s="127"/>
      <c r="I15" s="127"/>
      <c r="J15" s="127"/>
      <c r="K15" s="127"/>
    </row>
    <row r="16" spans="1:11" ht="13.9" customHeight="1" x14ac:dyDescent="0.2">
      <c r="A16" s="203" t="s">
        <v>25</v>
      </c>
      <c r="B16" s="209">
        <v>2000</v>
      </c>
      <c r="C16" s="122">
        <v>304803</v>
      </c>
      <c r="D16" s="122">
        <v>207014</v>
      </c>
      <c r="E16" s="127"/>
      <c r="F16" s="122">
        <v>147531</v>
      </c>
      <c r="G16" s="122">
        <v>31230</v>
      </c>
      <c r="H16" s="122"/>
      <c r="I16" s="127"/>
      <c r="J16" s="124">
        <v>27314</v>
      </c>
      <c r="K16" s="122">
        <v>9260</v>
      </c>
    </row>
    <row r="17" spans="1:11" ht="13.9" customHeight="1" x14ac:dyDescent="0.2">
      <c r="A17" s="205" t="s">
        <v>26</v>
      </c>
      <c r="B17" s="209">
        <v>3000</v>
      </c>
      <c r="C17" s="122">
        <v>0</v>
      </c>
      <c r="D17" s="122">
        <v>0</v>
      </c>
      <c r="E17" s="127"/>
      <c r="F17" s="122"/>
      <c r="G17" s="122"/>
      <c r="H17" s="123"/>
      <c r="I17" s="127"/>
      <c r="J17" s="127"/>
      <c r="K17" s="127"/>
    </row>
    <row r="18" spans="1:11" ht="13.9" customHeight="1" x14ac:dyDescent="0.2">
      <c r="A18" s="206" t="s">
        <v>159</v>
      </c>
      <c r="B18" s="210">
        <v>4000</v>
      </c>
      <c r="C18" s="122">
        <v>135743</v>
      </c>
      <c r="D18" s="122">
        <v>0</v>
      </c>
      <c r="E18" s="122">
        <v>0</v>
      </c>
      <c r="F18" s="122"/>
      <c r="G18" s="122">
        <v>31</v>
      </c>
      <c r="H18" s="122"/>
      <c r="I18" s="127"/>
      <c r="J18" s="378"/>
      <c r="K18" s="122"/>
    </row>
    <row r="19" spans="1:11" ht="13.9" customHeight="1" x14ac:dyDescent="0.2">
      <c r="A19" s="206" t="s">
        <v>27</v>
      </c>
      <c r="B19" s="209">
        <v>5000</v>
      </c>
      <c r="C19" s="122">
        <v>0</v>
      </c>
      <c r="D19" s="122">
        <v>0</v>
      </c>
      <c r="E19" s="122">
        <v>60356</v>
      </c>
      <c r="F19" s="122"/>
      <c r="G19" s="122"/>
      <c r="H19" s="123"/>
      <c r="I19" s="127"/>
      <c r="J19" s="122"/>
      <c r="K19" s="122"/>
    </row>
    <row r="20" spans="1:11" ht="13.9" customHeight="1" thickBot="1" x14ac:dyDescent="0.25">
      <c r="A20" s="260" t="s">
        <v>124</v>
      </c>
      <c r="B20" s="178"/>
      <c r="C20" s="125">
        <f t="shared" ref="C20:H20" si="1">SUM(C15:C19)</f>
        <v>1494733</v>
      </c>
      <c r="D20" s="125">
        <f t="shared" si="1"/>
        <v>207014</v>
      </c>
      <c r="E20" s="125">
        <f t="shared" si="1"/>
        <v>60356</v>
      </c>
      <c r="F20" s="125">
        <f t="shared" si="1"/>
        <v>147531</v>
      </c>
      <c r="G20" s="125">
        <f t="shared" si="1"/>
        <v>49754</v>
      </c>
      <c r="H20" s="125">
        <f t="shared" si="1"/>
        <v>0</v>
      </c>
      <c r="I20" s="127"/>
      <c r="J20" s="125">
        <f>SUM(J15:J19)</f>
        <v>27314</v>
      </c>
      <c r="K20" s="125">
        <f>SUM(K15:K19)</f>
        <v>9260</v>
      </c>
    </row>
    <row r="21" spans="1:11" ht="13.5" thickTop="1" thickBot="1" x14ac:dyDescent="0.25">
      <c r="A21" s="175" t="s">
        <v>181</v>
      </c>
      <c r="B21" s="274">
        <v>4180</v>
      </c>
      <c r="C21" s="128">
        <f t="shared" ref="C21:H21" si="2">C12</f>
        <v>0</v>
      </c>
      <c r="D21" s="128">
        <f t="shared" si="2"/>
        <v>0</v>
      </c>
      <c r="E21" s="128">
        <f t="shared" si="2"/>
        <v>0</v>
      </c>
      <c r="F21" s="128">
        <f t="shared" si="2"/>
        <v>0</v>
      </c>
      <c r="G21" s="128">
        <f t="shared" si="2"/>
        <v>0</v>
      </c>
      <c r="H21" s="128">
        <f t="shared" si="2"/>
        <v>0</v>
      </c>
      <c r="I21" s="127" t="s">
        <v>0</v>
      </c>
      <c r="J21" s="130">
        <f>J12</f>
        <v>0</v>
      </c>
      <c r="K21" s="130">
        <f>K12</f>
        <v>0</v>
      </c>
    </row>
    <row r="22" spans="1:11" ht="13.9" customHeight="1" thickTop="1" thickBot="1" x14ac:dyDescent="0.25">
      <c r="A22" s="260" t="s">
        <v>125</v>
      </c>
      <c r="B22" s="179"/>
      <c r="C22" s="128">
        <f t="shared" ref="C22:H22" si="3">C20+C21</f>
        <v>1494733</v>
      </c>
      <c r="D22" s="128">
        <f t="shared" si="3"/>
        <v>207014</v>
      </c>
      <c r="E22" s="128">
        <f t="shared" si="3"/>
        <v>60356</v>
      </c>
      <c r="F22" s="128">
        <f t="shared" si="3"/>
        <v>147531</v>
      </c>
      <c r="G22" s="128">
        <f t="shared" si="3"/>
        <v>49754</v>
      </c>
      <c r="H22" s="128">
        <f t="shared" si="3"/>
        <v>0</v>
      </c>
      <c r="I22" s="131"/>
      <c r="J22" s="128">
        <f>J20+J21</f>
        <v>27314</v>
      </c>
      <c r="K22" s="128">
        <f>K20+K21</f>
        <v>9260</v>
      </c>
    </row>
    <row r="23" spans="1:11" ht="23.25" thickTop="1" x14ac:dyDescent="0.2">
      <c r="A23" s="176" t="s">
        <v>78</v>
      </c>
      <c r="B23" s="172"/>
      <c r="C23" s="132">
        <f t="shared" ref="C23:H23" si="4">C11-C20</f>
        <v>54448</v>
      </c>
      <c r="D23" s="132">
        <f t="shared" si="4"/>
        <v>274707</v>
      </c>
      <c r="E23" s="132">
        <f t="shared" si="4"/>
        <v>-1403</v>
      </c>
      <c r="F23" s="132">
        <f t="shared" si="4"/>
        <v>-26638</v>
      </c>
      <c r="G23" s="132">
        <f t="shared" si="4"/>
        <v>9914</v>
      </c>
      <c r="H23" s="132">
        <f t="shared" si="4"/>
        <v>0</v>
      </c>
      <c r="I23" s="132">
        <f>I11</f>
        <v>10623</v>
      </c>
      <c r="J23" s="132">
        <f>J11-J20</f>
        <v>43539</v>
      </c>
      <c r="K23" s="132">
        <f>K11-K20</f>
        <v>1364</v>
      </c>
    </row>
    <row r="24" spans="1:11" ht="12.75" thickBot="1" x14ac:dyDescent="0.25">
      <c r="A24" s="211" t="s">
        <v>160</v>
      </c>
      <c r="B24" s="212">
        <v>7000</v>
      </c>
      <c r="C24" s="133"/>
      <c r="D24" s="133"/>
      <c r="E24" s="133"/>
      <c r="F24" s="133"/>
      <c r="G24" s="133"/>
      <c r="H24" s="133"/>
      <c r="I24" s="133"/>
      <c r="J24" s="133"/>
      <c r="K24" s="133"/>
    </row>
    <row r="25" spans="1:11" ht="13.9" customHeight="1" thickTop="1" thickBot="1" x14ac:dyDescent="0.25">
      <c r="A25" s="213" t="s">
        <v>161</v>
      </c>
      <c r="B25" s="214">
        <v>8000</v>
      </c>
      <c r="C25" s="134"/>
      <c r="D25" s="134"/>
      <c r="E25" s="134"/>
      <c r="F25" s="134"/>
      <c r="G25" s="135"/>
      <c r="H25" s="134"/>
      <c r="I25" s="135"/>
      <c r="J25" s="134"/>
      <c r="K25" s="134"/>
    </row>
    <row r="26" spans="1:11" ht="15.75" thickTop="1" thickBot="1" x14ac:dyDescent="0.25">
      <c r="A26" s="275" t="s">
        <v>162</v>
      </c>
      <c r="B26" s="180"/>
      <c r="C26" s="136">
        <f t="shared" ref="C26:K26" si="5">C24-C25</f>
        <v>0</v>
      </c>
      <c r="D26" s="136">
        <f t="shared" si="5"/>
        <v>0</v>
      </c>
      <c r="E26" s="136">
        <f t="shared" si="5"/>
        <v>0</v>
      </c>
      <c r="F26" s="136">
        <f t="shared" si="5"/>
        <v>0</v>
      </c>
      <c r="G26" s="136">
        <f t="shared" si="5"/>
        <v>0</v>
      </c>
      <c r="H26" s="136">
        <f t="shared" si="5"/>
        <v>0</v>
      </c>
      <c r="I26" s="136">
        <f t="shared" si="5"/>
        <v>0</v>
      </c>
      <c r="J26" s="136">
        <f t="shared" si="5"/>
        <v>0</v>
      </c>
      <c r="K26" s="136">
        <f t="shared" si="5"/>
        <v>0</v>
      </c>
    </row>
    <row r="27" spans="1:11" ht="37.5" customHeight="1" thickTop="1" thickBot="1" x14ac:dyDescent="0.25">
      <c r="A27" s="402" t="s">
        <v>163</v>
      </c>
      <c r="B27" s="403"/>
      <c r="C27" s="190">
        <f t="shared" ref="C27:K27" si="6">C23+C26</f>
        <v>54448</v>
      </c>
      <c r="D27" s="190">
        <f t="shared" si="6"/>
        <v>274707</v>
      </c>
      <c r="E27" s="190">
        <f t="shared" si="6"/>
        <v>-1403</v>
      </c>
      <c r="F27" s="190">
        <f t="shared" si="6"/>
        <v>-26638</v>
      </c>
      <c r="G27" s="190">
        <f t="shared" si="6"/>
        <v>9914</v>
      </c>
      <c r="H27" s="190">
        <f t="shared" si="6"/>
        <v>0</v>
      </c>
      <c r="I27" s="190">
        <f t="shared" si="6"/>
        <v>10623</v>
      </c>
      <c r="J27" s="190">
        <f t="shared" si="6"/>
        <v>43539</v>
      </c>
      <c r="K27" s="190">
        <f t="shared" si="6"/>
        <v>1364</v>
      </c>
    </row>
    <row r="28" spans="1:11" ht="12.75" thickTop="1" x14ac:dyDescent="0.2">
      <c r="A28" s="284" t="s">
        <v>200</v>
      </c>
      <c r="B28" s="177"/>
      <c r="C28" s="126">
        <v>747844</v>
      </c>
      <c r="D28" s="126">
        <v>1335257</v>
      </c>
      <c r="E28" s="126">
        <v>15131</v>
      </c>
      <c r="F28" s="126">
        <v>64980</v>
      </c>
      <c r="G28" s="126">
        <v>61231</v>
      </c>
      <c r="H28" s="126">
        <v>44914</v>
      </c>
      <c r="I28" s="126">
        <v>36394</v>
      </c>
      <c r="J28" s="126">
        <v>44507</v>
      </c>
      <c r="K28" s="126">
        <v>38482</v>
      </c>
    </row>
    <row r="29" spans="1:11" ht="22.5" x14ac:dyDescent="0.2">
      <c r="A29" s="276" t="s">
        <v>49</v>
      </c>
      <c r="B29" s="48"/>
      <c r="C29" s="122"/>
      <c r="D29" s="122"/>
      <c r="E29" s="122"/>
      <c r="F29" s="122"/>
      <c r="G29" s="122"/>
      <c r="H29" s="122"/>
      <c r="I29" s="122"/>
      <c r="J29" s="122"/>
      <c r="K29" s="122"/>
    </row>
    <row r="30" spans="1:11" ht="13.9" customHeight="1" thickBot="1" x14ac:dyDescent="0.25">
      <c r="A30" s="181" t="s">
        <v>201</v>
      </c>
      <c r="B30" s="182"/>
      <c r="C30" s="137">
        <f t="shared" ref="C30:K30" si="7">SUM(C27:C29)</f>
        <v>802292</v>
      </c>
      <c r="D30" s="137">
        <f t="shared" si="7"/>
        <v>1609964</v>
      </c>
      <c r="E30" s="137">
        <f t="shared" si="7"/>
        <v>13728</v>
      </c>
      <c r="F30" s="137">
        <f t="shared" si="7"/>
        <v>38342</v>
      </c>
      <c r="G30" s="137">
        <f t="shared" si="7"/>
        <v>71145</v>
      </c>
      <c r="H30" s="137">
        <f t="shared" si="7"/>
        <v>44914</v>
      </c>
      <c r="I30" s="137">
        <f t="shared" si="7"/>
        <v>47017</v>
      </c>
      <c r="J30" s="137">
        <f t="shared" si="7"/>
        <v>88046</v>
      </c>
      <c r="K30" s="137">
        <f t="shared" si="7"/>
        <v>39846</v>
      </c>
    </row>
    <row r="31" spans="1:11" ht="13.9" customHeight="1" thickTop="1" x14ac:dyDescent="0.2">
      <c r="A31" s="49"/>
    </row>
  </sheetData>
  <sheetProtection algorithmName="SHA-512" hashValue="XSLUxNX4sAds6ADKMyFc09VvnUeuELkm92Z+k/JJuwcnKX2+IRVLWV+T0dFDIPYFY4dKklQiy2AFEaAya+IJCA==" saltValue="lxQGByB8UiXjsATocRLcvw==" spinCount="100000" sheet="1" objects="1" scenarios="1"/>
  <mergeCells count="3">
    <mergeCell ref="A1:K1"/>
    <mergeCell ref="A2:K2"/>
    <mergeCell ref="A27:B27"/>
  </mergeCells>
  <printOptions headings="1"/>
  <pageMargins left="0" right="0" top="0.72" bottom="0.47" header="0.22" footer="0.17"/>
  <pageSetup scale="82" firstPageNumber="5" orientation="landscape" r:id="rId1"/>
  <headerFooter alignWithMargins="0">
    <oddHeader>&amp;L&amp;8Page &amp;P&amp;R&amp;8Page &amp;P</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71"/>
  <sheetViews>
    <sheetView showGridLines="0" workbookViewId="0">
      <selection activeCell="K6" sqref="K6:L6"/>
    </sheetView>
  </sheetViews>
  <sheetFormatPr defaultRowHeight="12.75" x14ac:dyDescent="0.2"/>
  <cols>
    <col min="1" max="1" width="0.85546875" style="94" customWidth="1"/>
    <col min="2" max="2" width="13.7109375" style="94" customWidth="1"/>
    <col min="3" max="3" width="18.42578125" style="94" customWidth="1"/>
    <col min="4" max="4" width="7.42578125" style="94" customWidth="1"/>
    <col min="5" max="15" width="13.7109375" style="94" customWidth="1"/>
    <col min="16" max="16" width="2.5703125" style="94" customWidth="1"/>
    <col min="17" max="16384" width="9.140625" style="94"/>
  </cols>
  <sheetData>
    <row r="1" spans="1:13" ht="17.25" customHeight="1" x14ac:dyDescent="0.2">
      <c r="A1" s="401" t="s">
        <v>203</v>
      </c>
      <c r="B1" s="404"/>
      <c r="C1" s="405"/>
      <c r="D1" s="405"/>
      <c r="E1" s="405"/>
      <c r="F1" s="405"/>
      <c r="G1" s="405"/>
      <c r="H1" s="405"/>
      <c r="I1" s="405"/>
      <c r="J1" s="405"/>
      <c r="K1" s="405"/>
      <c r="L1" s="406"/>
      <c r="M1" s="406"/>
    </row>
    <row r="2" spans="1:13" s="93" customFormat="1" ht="24" customHeight="1" x14ac:dyDescent="0.2">
      <c r="A2" s="150"/>
    </row>
    <row r="3" spans="1:13" s="279" customFormat="1" x14ac:dyDescent="0.2">
      <c r="B3" s="236" t="s">
        <v>113</v>
      </c>
    </row>
    <row r="4" spans="1:13" ht="9.75" customHeight="1" x14ac:dyDescent="0.2"/>
    <row r="5" spans="1:13" ht="23.1" customHeight="1" x14ac:dyDescent="0.2">
      <c r="B5" s="412" t="s">
        <v>202</v>
      </c>
      <c r="C5" s="416"/>
      <c r="D5" s="416"/>
      <c r="E5" s="416"/>
      <c r="F5" s="416"/>
      <c r="G5" s="416"/>
      <c r="H5" s="416"/>
      <c r="I5" s="416"/>
      <c r="J5" s="416"/>
      <c r="K5" s="416"/>
      <c r="L5" s="416"/>
    </row>
    <row r="6" spans="1:13" ht="17.100000000000001" customHeight="1" x14ac:dyDescent="0.2">
      <c r="B6" s="410" t="str">
        <f>'ASA1'!C9</f>
        <v>Gardner Consolidated Community School District 72c</v>
      </c>
      <c r="C6" s="410"/>
      <c r="D6" s="95"/>
      <c r="E6" s="415" t="s">
        <v>215</v>
      </c>
      <c r="F6" s="415"/>
      <c r="G6" s="415"/>
      <c r="H6" s="96"/>
      <c r="I6" s="154" t="s">
        <v>216</v>
      </c>
      <c r="J6" s="96"/>
      <c r="K6" s="411" t="s">
        <v>217</v>
      </c>
      <c r="L6" s="411"/>
    </row>
    <row r="7" spans="1:13" ht="17.100000000000001" customHeight="1" x14ac:dyDescent="0.2">
      <c r="B7" s="97" t="s">
        <v>82</v>
      </c>
      <c r="C7" s="95"/>
      <c r="D7" s="95"/>
      <c r="E7" s="413" t="s">
        <v>83</v>
      </c>
      <c r="F7" s="414"/>
      <c r="G7" s="414"/>
      <c r="H7" s="95"/>
      <c r="I7" s="98" t="s">
        <v>84</v>
      </c>
      <c r="J7" s="95"/>
      <c r="K7" s="413" t="s">
        <v>85</v>
      </c>
      <c r="L7" s="414"/>
    </row>
    <row r="8" spans="1:13" x14ac:dyDescent="0.2">
      <c r="B8" s="412" t="s">
        <v>204</v>
      </c>
      <c r="C8" s="412"/>
      <c r="D8" s="412"/>
      <c r="E8" s="412"/>
      <c r="F8" s="412"/>
      <c r="G8" s="412"/>
      <c r="H8" s="412"/>
      <c r="I8" s="412"/>
      <c r="J8" s="412"/>
      <c r="K8" s="412"/>
      <c r="L8" s="412"/>
    </row>
    <row r="9" spans="1:13" ht="6" customHeight="1" x14ac:dyDescent="0.2">
      <c r="B9" s="99"/>
      <c r="C9" s="99"/>
    </row>
    <row r="10" spans="1:13" s="18" customFormat="1" ht="11.25" x14ac:dyDescent="0.2">
      <c r="B10" s="100" t="s">
        <v>92</v>
      </c>
      <c r="C10" s="101"/>
    </row>
    <row r="11" spans="1:13" ht="6" customHeight="1" x14ac:dyDescent="0.2">
      <c r="B11" s="102"/>
      <c r="C11" s="102"/>
    </row>
    <row r="12" spans="1:13" x14ac:dyDescent="0.2">
      <c r="B12" s="301" t="s">
        <v>205</v>
      </c>
      <c r="C12" s="102"/>
    </row>
    <row r="13" spans="1:13" s="18" customFormat="1" ht="33.75" x14ac:dyDescent="0.2">
      <c r="B13" s="103"/>
      <c r="C13" s="104"/>
      <c r="D13" s="104"/>
      <c r="E13" s="105" t="s">
        <v>10</v>
      </c>
      <c r="F13" s="105" t="s">
        <v>50</v>
      </c>
      <c r="G13" s="105" t="s">
        <v>27</v>
      </c>
      <c r="H13" s="105" t="s">
        <v>11</v>
      </c>
      <c r="I13" s="105" t="s">
        <v>81</v>
      </c>
      <c r="J13" s="105" t="s">
        <v>142</v>
      </c>
      <c r="K13" s="105" t="s">
        <v>41</v>
      </c>
      <c r="L13" s="105" t="s">
        <v>143</v>
      </c>
      <c r="M13" s="105" t="s">
        <v>42</v>
      </c>
    </row>
    <row r="14" spans="1:13" s="18" customFormat="1" ht="12" x14ac:dyDescent="0.2">
      <c r="B14" s="215" t="s">
        <v>21</v>
      </c>
      <c r="C14" s="216"/>
      <c r="D14" s="217">
        <v>1000</v>
      </c>
      <c r="E14" s="145">
        <f>('ASA3'!C7)</f>
        <v>470088</v>
      </c>
      <c r="F14" s="145">
        <f>('ASA3'!D7)</f>
        <v>481721</v>
      </c>
      <c r="G14" s="145">
        <f>('ASA3'!E7)</f>
        <v>58953</v>
      </c>
      <c r="H14" s="145">
        <f>('ASA3'!F7)</f>
        <v>32995</v>
      </c>
      <c r="I14" s="145">
        <f>('ASA3'!G7)</f>
        <v>59668</v>
      </c>
      <c r="J14" s="145">
        <f>('ASA3'!H7)</f>
        <v>0</v>
      </c>
      <c r="K14" s="145">
        <f>('ASA3'!I7)</f>
        <v>10623</v>
      </c>
      <c r="L14" s="145">
        <f>('ASA3'!J7)</f>
        <v>70853</v>
      </c>
      <c r="M14" s="145">
        <f>('ASA3'!K7)</f>
        <v>10624</v>
      </c>
    </row>
    <row r="15" spans="1:13" s="18" customFormat="1" ht="21.75" customHeight="1" x14ac:dyDescent="0.2">
      <c r="B15" s="417" t="s">
        <v>164</v>
      </c>
      <c r="C15" s="390"/>
      <c r="D15" s="217">
        <v>2000</v>
      </c>
      <c r="E15" s="145">
        <f>('ASA3'!C8)</f>
        <v>0</v>
      </c>
      <c r="F15" s="145">
        <f>('ASA3'!D8)</f>
        <v>0</v>
      </c>
      <c r="G15" s="291"/>
      <c r="H15" s="145">
        <f>('ASA3'!F8)</f>
        <v>0</v>
      </c>
      <c r="I15" s="145">
        <f>('ASA3'!G8)</f>
        <v>0</v>
      </c>
      <c r="J15" s="291"/>
      <c r="K15" s="291"/>
      <c r="L15" s="291"/>
      <c r="M15" s="291"/>
    </row>
    <row r="16" spans="1:13" s="18" customFormat="1" ht="12" x14ac:dyDescent="0.2">
      <c r="B16" s="215" t="s">
        <v>22</v>
      </c>
      <c r="C16" s="216"/>
      <c r="D16" s="217">
        <v>3000</v>
      </c>
      <c r="E16" s="145">
        <f>('ASA3'!C9)</f>
        <v>960957</v>
      </c>
      <c r="F16" s="145">
        <f>('ASA3'!D9)</f>
        <v>0</v>
      </c>
      <c r="G16" s="145">
        <f>('ASA3'!E9)</f>
        <v>0</v>
      </c>
      <c r="H16" s="145">
        <f>('ASA3'!F9)</f>
        <v>87898</v>
      </c>
      <c r="I16" s="145">
        <f>('ASA3'!G9)</f>
        <v>0</v>
      </c>
      <c r="J16" s="145">
        <f>('ASA3'!H9)</f>
        <v>0</v>
      </c>
      <c r="K16" s="145">
        <f>('ASA3'!I9)</f>
        <v>0</v>
      </c>
      <c r="L16" s="145">
        <f>('ASA3'!J9)</f>
        <v>0</v>
      </c>
      <c r="M16" s="145">
        <f>('ASA3'!K9)</f>
        <v>0</v>
      </c>
    </row>
    <row r="17" spans="2:13" s="18" customFormat="1" ht="12" x14ac:dyDescent="0.2">
      <c r="B17" s="215" t="s">
        <v>23</v>
      </c>
      <c r="C17" s="216"/>
      <c r="D17" s="217">
        <v>4000</v>
      </c>
      <c r="E17" s="145">
        <f>('ASA3'!C10)</f>
        <v>118136</v>
      </c>
      <c r="F17" s="145">
        <f>('ASA3'!D10)</f>
        <v>0</v>
      </c>
      <c r="G17" s="145">
        <f>('ASA3'!E10)</f>
        <v>0</v>
      </c>
      <c r="H17" s="145">
        <f>('ASA3'!F10)</f>
        <v>0</v>
      </c>
      <c r="I17" s="145">
        <f>('ASA3'!G10)</f>
        <v>0</v>
      </c>
      <c r="J17" s="145">
        <f>('ASA3'!H10)</f>
        <v>0</v>
      </c>
      <c r="K17" s="145">
        <f>('ASA3'!I10)</f>
        <v>0</v>
      </c>
      <c r="L17" s="145">
        <f>('ASA3'!J10)</f>
        <v>0</v>
      </c>
      <c r="M17" s="145">
        <f>('ASA3'!K10)</f>
        <v>0</v>
      </c>
    </row>
    <row r="18" spans="2:13" s="18" customFormat="1" ht="13.5" customHeight="1" thickBot="1" x14ac:dyDescent="0.25">
      <c r="B18" s="185" t="s">
        <v>122</v>
      </c>
      <c r="C18" s="186"/>
      <c r="D18" s="187"/>
      <c r="E18" s="145">
        <f>('ASA3'!C11)</f>
        <v>1549181</v>
      </c>
      <c r="F18" s="145">
        <f>('ASA3'!D11)</f>
        <v>481721</v>
      </c>
      <c r="G18" s="145">
        <f>('ASA3'!E11)</f>
        <v>58953</v>
      </c>
      <c r="H18" s="145">
        <f>('ASA3'!F11)</f>
        <v>120893</v>
      </c>
      <c r="I18" s="145">
        <f>('ASA3'!G11)</f>
        <v>59668</v>
      </c>
      <c r="J18" s="145">
        <f>('ASA3'!H11)</f>
        <v>0</v>
      </c>
      <c r="K18" s="145">
        <f>('ASA3'!I11)</f>
        <v>10623</v>
      </c>
      <c r="L18" s="145">
        <f>('ASA3'!J11)</f>
        <v>70853</v>
      </c>
      <c r="M18" s="145">
        <f>('ASA3'!K11)</f>
        <v>10624</v>
      </c>
    </row>
    <row r="19" spans="2:13" s="18" customFormat="1" ht="15" customHeight="1" thickTop="1" thickBot="1" x14ac:dyDescent="0.25">
      <c r="B19" s="407" t="s">
        <v>124</v>
      </c>
      <c r="C19" s="408"/>
      <c r="D19" s="409"/>
      <c r="E19" s="292">
        <f>'ASA3'!C20</f>
        <v>1494733</v>
      </c>
      <c r="F19" s="292">
        <f>'ASA3'!D20</f>
        <v>207014</v>
      </c>
      <c r="G19" s="292">
        <f>'ASA3'!E20</f>
        <v>60356</v>
      </c>
      <c r="H19" s="292">
        <f>'ASA3'!F20</f>
        <v>147531</v>
      </c>
      <c r="I19" s="292">
        <f>'ASA3'!G20</f>
        <v>49754</v>
      </c>
      <c r="J19" s="292">
        <f>'ASA3'!H20</f>
        <v>0</v>
      </c>
      <c r="K19" s="293"/>
      <c r="L19" s="292">
        <f>'ASA3'!J20</f>
        <v>27314</v>
      </c>
      <c r="M19" s="292">
        <f>'ASA3'!K20</f>
        <v>9260</v>
      </c>
    </row>
    <row r="20" spans="2:13" s="18" customFormat="1" thickTop="1" x14ac:dyDescent="0.2">
      <c r="B20" s="183" t="s">
        <v>165</v>
      </c>
      <c r="C20" s="184"/>
      <c r="D20" s="106"/>
      <c r="E20" s="146">
        <f>'ASA3'!C26</f>
        <v>0</v>
      </c>
      <c r="F20" s="146">
        <f>'ASA3'!D26</f>
        <v>0</v>
      </c>
      <c r="G20" s="146">
        <f>'ASA3'!E26</f>
        <v>0</v>
      </c>
      <c r="H20" s="146">
        <f>'ASA3'!F26</f>
        <v>0</v>
      </c>
      <c r="I20" s="146">
        <f>'ASA3'!G26</f>
        <v>0</v>
      </c>
      <c r="J20" s="146">
        <f>'ASA3'!H26</f>
        <v>0</v>
      </c>
      <c r="K20" s="146">
        <f>'ASA3'!I26</f>
        <v>0</v>
      </c>
      <c r="L20" s="146">
        <f>'ASA3'!J26</f>
        <v>0</v>
      </c>
      <c r="M20" s="146">
        <f>'ASA3'!K26</f>
        <v>0</v>
      </c>
    </row>
    <row r="21" spans="2:13" s="18" customFormat="1" ht="13.5" customHeight="1" thickBot="1" x14ac:dyDescent="0.25">
      <c r="B21" s="189" t="str">
        <f>'ASA3'!A28</f>
        <v>Beginning Fund Balances - July 1, 2017</v>
      </c>
      <c r="C21" s="186"/>
      <c r="D21" s="187"/>
      <c r="E21" s="147">
        <f>'ASA3'!C28</f>
        <v>747844</v>
      </c>
      <c r="F21" s="147">
        <f>'ASA3'!D28</f>
        <v>1335257</v>
      </c>
      <c r="G21" s="147">
        <f>'ASA3'!E28</f>
        <v>15131</v>
      </c>
      <c r="H21" s="147">
        <f>'ASA3'!F28</f>
        <v>64980</v>
      </c>
      <c r="I21" s="147">
        <f>'ASA3'!G28</f>
        <v>61231</v>
      </c>
      <c r="J21" s="147">
        <f>'ASA3'!H28</f>
        <v>44914</v>
      </c>
      <c r="K21" s="147">
        <f>'ASA3'!I28</f>
        <v>36394</v>
      </c>
      <c r="L21" s="147">
        <f>'ASA3'!J28</f>
        <v>44507</v>
      </c>
      <c r="M21" s="147">
        <f>'ASA3'!K28</f>
        <v>38482</v>
      </c>
    </row>
    <row r="22" spans="2:13" s="18" customFormat="1" thickTop="1" x14ac:dyDescent="0.2">
      <c r="B22" s="183" t="s">
        <v>100</v>
      </c>
      <c r="C22" s="184"/>
      <c r="D22" s="188"/>
      <c r="E22" s="147">
        <f>'ASA3'!C29</f>
        <v>0</v>
      </c>
      <c r="F22" s="147">
        <f>'ASA3'!D29</f>
        <v>0</v>
      </c>
      <c r="G22" s="147">
        <f>'ASA3'!E29</f>
        <v>0</v>
      </c>
      <c r="H22" s="147">
        <f>'ASA3'!F29</f>
        <v>0</v>
      </c>
      <c r="I22" s="147">
        <f>'ASA3'!G29</f>
        <v>0</v>
      </c>
      <c r="J22" s="147">
        <f>'ASA3'!H29</f>
        <v>0</v>
      </c>
      <c r="K22" s="147">
        <f>'ASA3'!I29</f>
        <v>0</v>
      </c>
      <c r="L22" s="147">
        <f>'ASA3'!J29</f>
        <v>0</v>
      </c>
      <c r="M22" s="147">
        <f>'ASA3'!K29</f>
        <v>0</v>
      </c>
    </row>
    <row r="23" spans="2:13" s="18" customFormat="1" ht="13.5" customHeight="1" thickBot="1" x14ac:dyDescent="0.25">
      <c r="B23" s="189" t="str">
        <f>'ASA3'!A30</f>
        <v>Ending Fund Balances June 30, 2018</v>
      </c>
      <c r="C23" s="186"/>
      <c r="D23" s="187"/>
      <c r="E23" s="148">
        <f>SUM(E18,E20,E21,E22)-E19</f>
        <v>802292</v>
      </c>
      <c r="F23" s="148">
        <f>'ASA3'!D30</f>
        <v>1609964</v>
      </c>
      <c r="G23" s="148">
        <f>'ASA3'!E30</f>
        <v>13728</v>
      </c>
      <c r="H23" s="148">
        <f>'ASA3'!F30</f>
        <v>38342</v>
      </c>
      <c r="I23" s="148">
        <f>'ASA3'!G30</f>
        <v>71145</v>
      </c>
      <c r="J23" s="148">
        <f>'ASA3'!H30</f>
        <v>44914</v>
      </c>
      <c r="K23" s="148">
        <f>'ASA3'!I30</f>
        <v>47017</v>
      </c>
      <c r="L23" s="148">
        <f>'ASA3'!J30</f>
        <v>88046</v>
      </c>
      <c r="M23" s="148">
        <f>'ASA3'!K30</f>
        <v>39846</v>
      </c>
    </row>
    <row r="24" spans="2:13" s="18" customFormat="1" ht="12" thickTop="1" x14ac:dyDescent="0.2">
      <c r="B24" s="8"/>
      <c r="C24" s="107"/>
      <c r="D24" s="108"/>
      <c r="E24" s="108"/>
      <c r="F24" s="108"/>
      <c r="G24" s="108"/>
      <c r="H24" s="108"/>
      <c r="I24" s="108"/>
      <c r="J24" s="108"/>
      <c r="K24" s="108"/>
      <c r="L24" s="108"/>
    </row>
    <row r="25" spans="2:13" s="18" customFormat="1" ht="11.25" x14ac:dyDescent="0.2"/>
    <row r="26" spans="2:13" s="18" customFormat="1" ht="6" customHeight="1" x14ac:dyDescent="0.2"/>
    <row r="27" spans="2:13" s="18" customFormat="1" ht="34.9" customHeight="1" x14ac:dyDescent="0.2"/>
    <row r="28" spans="2:13" ht="14.1" customHeight="1" x14ac:dyDescent="0.2"/>
    <row r="29" spans="2:13" s="18" customFormat="1" ht="11.25" x14ac:dyDescent="0.2"/>
    <row r="30" spans="2:13" s="18" customFormat="1" ht="12.2" customHeight="1" x14ac:dyDescent="0.2"/>
    <row r="31" spans="2:13" s="18" customFormat="1" ht="12.2" customHeight="1" x14ac:dyDescent="0.2"/>
    <row r="32" spans="2:13" s="18" customFormat="1" ht="12.2" customHeight="1" x14ac:dyDescent="0.2"/>
    <row r="33" spans="1:15" s="18" customFormat="1" ht="12.2" customHeight="1" x14ac:dyDescent="0.2"/>
    <row r="34" spans="1:15" s="18" customFormat="1" ht="12.2" customHeight="1" x14ac:dyDescent="0.2"/>
    <row r="35" spans="1:15" s="18" customFormat="1" ht="12.2" customHeight="1" x14ac:dyDescent="0.2"/>
    <row r="36" spans="1:15" s="18" customFormat="1" ht="12.2" customHeight="1" x14ac:dyDescent="0.2"/>
    <row r="37" spans="1:15" s="18" customFormat="1" ht="12.2" customHeight="1" x14ac:dyDescent="0.2"/>
    <row r="38" spans="1:15" s="18" customFormat="1" ht="12.2" customHeight="1" x14ac:dyDescent="0.2"/>
    <row r="39" spans="1:15" s="18" customFormat="1" ht="12.2" customHeight="1" x14ac:dyDescent="0.2"/>
    <row r="40" spans="1:15" s="18" customFormat="1" ht="12.2" customHeight="1" x14ac:dyDescent="0.2"/>
    <row r="41" spans="1:15" s="18" customFormat="1" ht="12.2" customHeight="1" x14ac:dyDescent="0.2"/>
    <row r="42" spans="1:15" ht="2.25" customHeight="1" x14ac:dyDescent="0.2">
      <c r="A42" s="109"/>
    </row>
    <row r="44" spans="1:15" s="110" customFormat="1" x14ac:dyDescent="0.2">
      <c r="N44" s="94"/>
      <c r="O44" s="94"/>
    </row>
    <row r="45" spans="1:15" s="18" customFormat="1" x14ac:dyDescent="0.2">
      <c r="B45" s="192"/>
      <c r="N45" s="94"/>
      <c r="O45" s="94"/>
    </row>
    <row r="46" spans="1:15" s="18" customFormat="1" ht="12.2" customHeight="1" x14ac:dyDescent="0.2">
      <c r="N46" s="94"/>
      <c r="O46" s="94"/>
    </row>
    <row r="47" spans="1:15" s="18" customFormat="1" ht="12.2" customHeight="1" x14ac:dyDescent="0.2">
      <c r="N47" s="94"/>
      <c r="O47" s="94"/>
    </row>
    <row r="48" spans="1:15" s="18" customFormat="1" ht="12.2" customHeight="1" x14ac:dyDescent="0.2">
      <c r="N48" s="94"/>
      <c r="O48" s="94"/>
    </row>
    <row r="49" spans="1:15" s="18" customFormat="1" ht="12.2" customHeight="1" x14ac:dyDescent="0.2">
      <c r="N49" s="94"/>
      <c r="O49" s="94"/>
    </row>
    <row r="50" spans="1:15" s="18" customFormat="1" ht="12.2" customHeight="1" x14ac:dyDescent="0.2">
      <c r="N50" s="94"/>
      <c r="O50" s="94"/>
    </row>
    <row r="51" spans="1:15" s="18" customFormat="1" ht="12.2" customHeight="1" x14ac:dyDescent="0.2">
      <c r="N51" s="94"/>
      <c r="O51" s="94"/>
    </row>
    <row r="52" spans="1:15" s="18" customFormat="1" ht="12.2" customHeight="1" x14ac:dyDescent="0.2">
      <c r="N52" s="94"/>
      <c r="O52" s="94"/>
    </row>
    <row r="53" spans="1:15" s="18" customFormat="1" ht="12.2" customHeight="1" x14ac:dyDescent="0.2">
      <c r="N53" s="94"/>
      <c r="O53" s="94"/>
    </row>
    <row r="54" spans="1:15" s="18" customFormat="1" ht="12.2" customHeight="1" x14ac:dyDescent="0.2">
      <c r="N54" s="94"/>
      <c r="O54" s="94"/>
    </row>
    <row r="55" spans="1:15" s="18" customFormat="1" ht="12.2" customHeight="1" x14ac:dyDescent="0.2">
      <c r="N55" s="94"/>
      <c r="O55" s="94"/>
    </row>
    <row r="56" spans="1:15" s="18" customFormat="1" ht="12.2" customHeight="1" x14ac:dyDescent="0.2">
      <c r="N56" s="94"/>
      <c r="O56" s="94"/>
    </row>
    <row r="57" spans="1:15" s="18" customFormat="1" ht="12.2" customHeight="1" x14ac:dyDescent="0.2">
      <c r="A57" s="111"/>
      <c r="N57" s="94"/>
      <c r="O57" s="94"/>
    </row>
    <row r="58" spans="1:15" ht="3.75" customHeight="1" x14ac:dyDescent="0.2"/>
    <row r="60" spans="1:15" x14ac:dyDescent="0.2">
      <c r="N60" s="109"/>
    </row>
    <row r="61" spans="1:15" x14ac:dyDescent="0.2">
      <c r="N61" s="109"/>
    </row>
    <row r="62" spans="1:15" x14ac:dyDescent="0.2">
      <c r="N62" s="109"/>
    </row>
    <row r="63" spans="1:15" x14ac:dyDescent="0.2">
      <c r="N63" s="109"/>
    </row>
    <row r="64" spans="1:15" x14ac:dyDescent="0.2">
      <c r="N64" s="109"/>
    </row>
    <row r="65" spans="14:14" x14ac:dyDescent="0.2">
      <c r="N65" s="109"/>
    </row>
    <row r="66" spans="14:14" x14ac:dyDescent="0.2">
      <c r="N66" s="109"/>
    </row>
    <row r="67" spans="14:14" x14ac:dyDescent="0.2">
      <c r="N67" s="109"/>
    </row>
    <row r="68" spans="14:14" x14ac:dyDescent="0.2">
      <c r="N68" s="109"/>
    </row>
    <row r="69" spans="14:14" x14ac:dyDescent="0.2">
      <c r="N69" s="109"/>
    </row>
    <row r="70" spans="14:14" x14ac:dyDescent="0.2">
      <c r="N70" s="109"/>
    </row>
    <row r="71" spans="14:14" x14ac:dyDescent="0.2">
      <c r="N71" s="109"/>
    </row>
  </sheetData>
  <sheetProtection algorithmName="SHA-512" hashValue="yqPggz7opZMxMKOzzCQHzzhCV7CfXsGdVitbdADnhzH9BTBIf0ePaV9kndDd4Qbnoi1GfYWvJaDEzdiHb4wmsw==" saltValue="Wjza7irq1/C8eG6y++Hu0g==" spinCount="100000" sheet="1" objects="1" scenarios="1"/>
  <mergeCells count="10">
    <mergeCell ref="A1:M1"/>
    <mergeCell ref="B19:D19"/>
    <mergeCell ref="B6:C6"/>
    <mergeCell ref="K6:L6"/>
    <mergeCell ref="B8:L8"/>
    <mergeCell ref="K7:L7"/>
    <mergeCell ref="E6:G6"/>
    <mergeCell ref="E7:G7"/>
    <mergeCell ref="B5:L5"/>
    <mergeCell ref="B15:C15"/>
  </mergeCells>
  <phoneticPr fontId="2" type="noConversion"/>
  <printOptions headings="1"/>
  <pageMargins left="0.28999999999999998" right="0.18" top="0.72" bottom="0.25" header="0.22" footer="0.17"/>
  <pageSetup scale="80" firstPageNumber="5" orientation="landscape" r:id="rId1"/>
  <headerFooter alignWithMargins="0">
    <oddHeader>&amp;L&amp;8Page &amp;P&amp;R&amp;8Page &amp;P</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53"/>
  <sheetViews>
    <sheetView showGridLines="0" zoomScaleNormal="100" workbookViewId="0">
      <selection activeCell="D40" sqref="D40"/>
    </sheetView>
  </sheetViews>
  <sheetFormatPr defaultRowHeight="12.75" x14ac:dyDescent="0.2"/>
  <cols>
    <col min="1" max="1" width="3.140625" customWidth="1"/>
    <col min="2" max="6" width="30.7109375" customWidth="1"/>
    <col min="7" max="7" width="6" customWidth="1"/>
  </cols>
  <sheetData>
    <row r="1" spans="1:7" x14ac:dyDescent="0.2">
      <c r="A1" s="422" t="s">
        <v>173</v>
      </c>
      <c r="B1" s="422"/>
      <c r="C1" s="422"/>
      <c r="D1" s="422"/>
      <c r="E1" s="422"/>
      <c r="F1" s="422"/>
      <c r="G1" s="422"/>
    </row>
    <row r="2" spans="1:7" x14ac:dyDescent="0.2">
      <c r="A2" s="311"/>
      <c r="B2" s="311"/>
      <c r="C2" s="311"/>
      <c r="D2" s="311"/>
      <c r="E2" s="311"/>
      <c r="F2" s="311"/>
      <c r="G2" s="311"/>
    </row>
    <row r="3" spans="1:7" x14ac:dyDescent="0.2">
      <c r="A3" s="303"/>
      <c r="B3" s="312" t="s">
        <v>109</v>
      </c>
      <c r="C3" s="303"/>
      <c r="D3" s="303"/>
      <c r="E3" s="303"/>
      <c r="F3" s="313"/>
      <c r="G3" s="303"/>
    </row>
    <row r="4" spans="1:7" x14ac:dyDescent="0.2">
      <c r="A4" s="303"/>
      <c r="B4" s="312" t="s">
        <v>110</v>
      </c>
      <c r="C4" s="303"/>
      <c r="D4" s="303"/>
      <c r="E4" s="303"/>
      <c r="F4" s="313"/>
      <c r="G4" s="303"/>
    </row>
    <row r="5" spans="1:7" x14ac:dyDescent="0.2">
      <c r="A5" s="303"/>
      <c r="B5" s="314"/>
      <c r="C5" s="303"/>
      <c r="D5" s="303"/>
      <c r="E5" s="303"/>
      <c r="F5" s="313"/>
      <c r="G5" s="303"/>
    </row>
    <row r="6" spans="1:7" x14ac:dyDescent="0.2">
      <c r="A6" s="315"/>
      <c r="B6" s="316">
        <v>0</v>
      </c>
      <c r="C6" s="315"/>
      <c r="D6" s="315"/>
      <c r="E6" s="315"/>
      <c r="F6" s="317"/>
      <c r="G6" s="315"/>
    </row>
    <row r="7" spans="1:7" x14ac:dyDescent="0.2">
      <c r="A7" s="315"/>
      <c r="B7" s="318">
        <v>0</v>
      </c>
      <c r="C7" s="315"/>
      <c r="D7" s="315"/>
      <c r="E7" s="315"/>
      <c r="F7" s="317"/>
      <c r="G7" s="315"/>
    </row>
    <row r="8" spans="1:7" x14ac:dyDescent="0.2">
      <c r="A8" s="303"/>
      <c r="B8" s="314"/>
      <c r="C8" s="303"/>
      <c r="D8" s="303"/>
      <c r="E8" s="303"/>
      <c r="F8" s="313"/>
      <c r="G8" s="303"/>
    </row>
    <row r="9" spans="1:7" ht="13.5" thickBot="1" x14ac:dyDescent="0.25">
      <c r="A9" s="303"/>
      <c r="B9" s="418" t="s">
        <v>2</v>
      </c>
      <c r="C9" s="419"/>
      <c r="D9" s="419"/>
      <c r="E9" s="419"/>
      <c r="F9" s="419"/>
      <c r="G9" s="313"/>
    </row>
    <row r="10" spans="1:7" x14ac:dyDescent="0.2">
      <c r="A10" s="303"/>
      <c r="B10" s="319"/>
      <c r="C10" s="320"/>
      <c r="D10" s="321"/>
      <c r="E10" s="322"/>
      <c r="F10" s="321"/>
      <c r="G10" s="303"/>
    </row>
    <row r="11" spans="1:7" ht="13.5" thickBot="1" x14ac:dyDescent="0.25">
      <c r="A11" s="303"/>
      <c r="B11" s="323"/>
      <c r="C11" s="324"/>
      <c r="D11" s="325"/>
      <c r="E11" s="326"/>
      <c r="F11" s="327"/>
      <c r="G11" s="303"/>
    </row>
    <row r="12" spans="1:7" x14ac:dyDescent="0.2">
      <c r="A12" s="303"/>
      <c r="B12" s="328" t="s">
        <v>75</v>
      </c>
      <c r="C12" s="329" t="s">
        <v>9</v>
      </c>
      <c r="D12" s="330" t="s">
        <v>93</v>
      </c>
      <c r="E12" s="330" t="s">
        <v>94</v>
      </c>
      <c r="F12" s="331" t="s">
        <v>76</v>
      </c>
      <c r="G12" s="303"/>
    </row>
    <row r="13" spans="1:7" x14ac:dyDescent="0.2">
      <c r="A13" s="303"/>
      <c r="B13" s="332"/>
      <c r="C13" s="333" t="s">
        <v>230</v>
      </c>
      <c r="D13" s="334" t="s">
        <v>220</v>
      </c>
      <c r="E13" s="334" t="s">
        <v>219</v>
      </c>
      <c r="F13" s="334" t="s">
        <v>218</v>
      </c>
      <c r="G13" s="303"/>
    </row>
    <row r="14" spans="1:7" x14ac:dyDescent="0.2">
      <c r="A14" s="303"/>
      <c r="B14" s="335"/>
      <c r="C14" s="336" t="s">
        <v>223</v>
      </c>
      <c r="D14" s="334" t="s">
        <v>221</v>
      </c>
      <c r="E14" s="334"/>
      <c r="F14" s="334"/>
      <c r="G14" s="303"/>
    </row>
    <row r="15" spans="1:7" x14ac:dyDescent="0.2">
      <c r="A15" s="303"/>
      <c r="B15" s="335"/>
      <c r="C15" s="336" t="s">
        <v>226</v>
      </c>
      <c r="D15" s="334" t="s">
        <v>222</v>
      </c>
      <c r="E15" s="334"/>
      <c r="F15" s="334"/>
      <c r="G15" s="303"/>
    </row>
    <row r="16" spans="1:7" x14ac:dyDescent="0.2">
      <c r="A16" s="303"/>
      <c r="B16" s="335"/>
      <c r="C16" s="336" t="s">
        <v>228</v>
      </c>
      <c r="D16" s="334" t="s">
        <v>225</v>
      </c>
      <c r="E16" s="334"/>
      <c r="F16" s="334"/>
      <c r="G16" s="303"/>
    </row>
    <row r="17" spans="2:6" x14ac:dyDescent="0.2">
      <c r="B17" s="335"/>
      <c r="C17" s="336" t="s">
        <v>227</v>
      </c>
      <c r="D17" s="334" t="s">
        <v>229</v>
      </c>
      <c r="E17" s="334"/>
      <c r="F17" s="334"/>
    </row>
    <row r="18" spans="2:6" x14ac:dyDescent="0.2">
      <c r="B18" s="335"/>
      <c r="C18" s="336" t="s">
        <v>224</v>
      </c>
      <c r="D18" s="334" t="s">
        <v>231</v>
      </c>
      <c r="E18" s="334"/>
      <c r="F18" s="334"/>
    </row>
    <row r="19" spans="2:6" x14ac:dyDescent="0.2">
      <c r="B19" s="335"/>
      <c r="C19" s="336"/>
      <c r="D19" s="334" t="s">
        <v>232</v>
      </c>
      <c r="E19" s="334"/>
      <c r="F19" s="334"/>
    </row>
    <row r="20" spans="2:6" x14ac:dyDescent="0.2">
      <c r="B20" s="335"/>
      <c r="C20" s="336"/>
      <c r="D20" s="334" t="s">
        <v>233</v>
      </c>
      <c r="E20" s="334"/>
      <c r="F20" s="334"/>
    </row>
    <row r="21" spans="2:6" x14ac:dyDescent="0.2">
      <c r="B21" s="335"/>
      <c r="C21" s="336"/>
      <c r="D21" s="334"/>
      <c r="E21" s="334"/>
      <c r="F21" s="334"/>
    </row>
    <row r="22" spans="2:6" x14ac:dyDescent="0.2">
      <c r="B22" s="337"/>
      <c r="C22" s="333"/>
      <c r="E22" s="334"/>
      <c r="F22" s="334"/>
    </row>
    <row r="23" spans="2:6" x14ac:dyDescent="0.2">
      <c r="B23" s="338"/>
      <c r="C23" s="339"/>
      <c r="D23" s="334"/>
      <c r="E23" s="334"/>
      <c r="F23" s="334"/>
    </row>
    <row r="24" spans="2:6" x14ac:dyDescent="0.2">
      <c r="B24" s="337"/>
      <c r="C24" s="333"/>
      <c r="E24" s="334"/>
      <c r="F24" s="334"/>
    </row>
    <row r="25" spans="2:6" x14ac:dyDescent="0.2">
      <c r="B25" s="340"/>
      <c r="C25" s="341"/>
      <c r="E25" s="334"/>
      <c r="F25" s="334"/>
    </row>
    <row r="26" spans="2:6" x14ac:dyDescent="0.2">
      <c r="B26" s="340"/>
      <c r="C26" s="341"/>
      <c r="E26" s="334"/>
      <c r="F26" s="334"/>
    </row>
    <row r="27" spans="2:6" x14ac:dyDescent="0.2">
      <c r="B27" s="340"/>
      <c r="C27" s="341"/>
      <c r="D27" s="334"/>
      <c r="E27" s="334"/>
      <c r="F27" s="334"/>
    </row>
    <row r="28" spans="2:6" x14ac:dyDescent="0.2">
      <c r="B28" s="340"/>
      <c r="C28" s="341"/>
      <c r="D28" s="334"/>
      <c r="E28" s="334"/>
      <c r="F28" s="334"/>
    </row>
    <row r="29" spans="2:6" x14ac:dyDescent="0.2">
      <c r="B29" s="340"/>
      <c r="C29" s="341"/>
      <c r="D29" s="334"/>
      <c r="E29" s="334"/>
      <c r="F29" s="334"/>
    </row>
    <row r="30" spans="2:6" x14ac:dyDescent="0.2">
      <c r="B30" s="340"/>
      <c r="C30" s="341"/>
      <c r="D30" s="334"/>
      <c r="E30" s="334"/>
      <c r="F30" s="334"/>
    </row>
    <row r="31" spans="2:6" ht="13.5" thickBot="1" x14ac:dyDescent="0.25">
      <c r="B31" s="342"/>
      <c r="C31" s="343"/>
      <c r="D31" s="344"/>
      <c r="E31" s="344"/>
      <c r="F31" s="344"/>
    </row>
    <row r="32" spans="2:6" ht="13.5" thickTop="1" x14ac:dyDescent="0.2">
      <c r="B32" s="345"/>
      <c r="C32" s="336"/>
      <c r="D32" s="333"/>
      <c r="E32" s="333"/>
      <c r="F32" s="333"/>
    </row>
    <row r="33" spans="2:6" x14ac:dyDescent="0.2">
      <c r="B33" s="420" t="s">
        <v>8</v>
      </c>
      <c r="C33" s="421"/>
      <c r="D33" s="421"/>
      <c r="E33" s="421"/>
      <c r="F33" s="421"/>
    </row>
    <row r="34" spans="2:6" ht="13.5" thickBot="1" x14ac:dyDescent="0.25">
      <c r="B34" s="346"/>
      <c r="C34" s="347"/>
      <c r="D34" s="347"/>
      <c r="E34" s="347"/>
      <c r="F34" s="347"/>
    </row>
    <row r="35" spans="2:6" x14ac:dyDescent="0.2">
      <c r="B35" s="328" t="s">
        <v>75</v>
      </c>
      <c r="C35" s="331" t="s">
        <v>9</v>
      </c>
      <c r="D35" s="331" t="s">
        <v>77</v>
      </c>
      <c r="E35" s="331" t="s">
        <v>86</v>
      </c>
      <c r="F35" s="348"/>
    </row>
    <row r="36" spans="2:6" x14ac:dyDescent="0.2">
      <c r="B36" s="349" t="s">
        <v>236</v>
      </c>
      <c r="C36" s="350" t="s">
        <v>234</v>
      </c>
      <c r="D36" s="350"/>
      <c r="E36" s="350" t="s">
        <v>235</v>
      </c>
      <c r="F36" s="351"/>
    </row>
    <row r="37" spans="2:6" x14ac:dyDescent="0.2">
      <c r="B37" s="352" t="s">
        <v>237</v>
      </c>
      <c r="C37" s="353"/>
      <c r="D37" s="350"/>
      <c r="E37" s="350"/>
      <c r="F37" s="351"/>
    </row>
    <row r="38" spans="2:6" x14ac:dyDescent="0.2">
      <c r="B38" s="352" t="s">
        <v>238</v>
      </c>
      <c r="C38" s="353"/>
      <c r="D38" s="350"/>
      <c r="E38" s="350"/>
      <c r="F38" s="351"/>
    </row>
    <row r="39" spans="2:6" x14ac:dyDescent="0.2">
      <c r="B39" s="352" t="s">
        <v>239</v>
      </c>
      <c r="C39" s="353"/>
      <c r="D39" s="350"/>
      <c r="E39" s="350"/>
      <c r="F39" s="351"/>
    </row>
    <row r="40" spans="2:6" x14ac:dyDescent="0.2">
      <c r="B40" s="352" t="s">
        <v>240</v>
      </c>
      <c r="C40" s="353"/>
      <c r="D40" s="350"/>
      <c r="E40" s="350"/>
      <c r="F40" s="351"/>
    </row>
    <row r="41" spans="2:6" x14ac:dyDescent="0.2">
      <c r="B41" s="352" t="s">
        <v>241</v>
      </c>
      <c r="C41" s="353"/>
      <c r="D41" s="350"/>
      <c r="E41" s="350"/>
      <c r="F41" s="351"/>
    </row>
    <row r="42" spans="2:6" x14ac:dyDescent="0.2">
      <c r="B42" s="352" t="s">
        <v>242</v>
      </c>
      <c r="C42" s="353"/>
      <c r="D42" s="350"/>
      <c r="E42" s="350"/>
      <c r="F42" s="351"/>
    </row>
    <row r="43" spans="2:6" x14ac:dyDescent="0.2">
      <c r="B43" s="352" t="s">
        <v>243</v>
      </c>
      <c r="C43" s="353"/>
      <c r="D43" s="350"/>
      <c r="E43" s="350"/>
      <c r="F43" s="351"/>
    </row>
    <row r="44" spans="2:6" x14ac:dyDescent="0.2">
      <c r="B44" s="352" t="s">
        <v>244</v>
      </c>
      <c r="C44" s="353"/>
      <c r="D44" s="350"/>
      <c r="E44" s="350"/>
      <c r="F44" s="351"/>
    </row>
    <row r="45" spans="2:6" x14ac:dyDescent="0.2">
      <c r="B45" s="352" t="s">
        <v>245</v>
      </c>
      <c r="C45" s="353"/>
      <c r="D45" s="350"/>
      <c r="E45" s="350"/>
      <c r="F45" s="351"/>
    </row>
    <row r="46" spans="2:6" x14ac:dyDescent="0.2">
      <c r="B46" s="352"/>
      <c r="C46" s="353"/>
      <c r="D46" s="350"/>
      <c r="E46" s="350"/>
      <c r="F46" s="351"/>
    </row>
    <row r="47" spans="2:6" x14ac:dyDescent="0.2">
      <c r="B47" s="354"/>
      <c r="C47" s="353"/>
      <c r="D47" s="350"/>
      <c r="E47" s="350"/>
      <c r="F47" s="351"/>
    </row>
    <row r="48" spans="2:6" x14ac:dyDescent="0.2">
      <c r="B48" s="352"/>
      <c r="C48" s="353"/>
      <c r="D48" s="350"/>
      <c r="E48" s="350"/>
      <c r="F48" s="351"/>
    </row>
    <row r="49" spans="2:6" x14ac:dyDescent="0.2">
      <c r="B49" s="349"/>
      <c r="C49" s="350"/>
      <c r="D49" s="350"/>
      <c r="E49" s="350"/>
      <c r="F49" s="351"/>
    </row>
    <row r="50" spans="2:6" x14ac:dyDescent="0.2">
      <c r="B50" s="355"/>
      <c r="C50" s="356"/>
      <c r="D50" s="350"/>
      <c r="E50" s="350"/>
      <c r="F50" s="351"/>
    </row>
    <row r="51" spans="2:6" x14ac:dyDescent="0.2">
      <c r="B51" s="349"/>
      <c r="C51" s="350"/>
      <c r="D51" s="350"/>
      <c r="E51" s="350"/>
      <c r="F51" s="351"/>
    </row>
    <row r="52" spans="2:6" ht="13.5" thickBot="1" x14ac:dyDescent="0.25">
      <c r="B52" s="357"/>
      <c r="C52" s="358"/>
      <c r="D52" s="359"/>
      <c r="E52" s="359"/>
      <c r="F52" s="351"/>
    </row>
    <row r="53" spans="2:6" ht="13.5" thickTop="1" x14ac:dyDescent="0.2">
      <c r="B53" s="360"/>
      <c r="C53" s="360"/>
      <c r="D53" s="361"/>
      <c r="E53" s="361"/>
      <c r="F53" s="362"/>
    </row>
  </sheetData>
  <sheetProtection insertRows="0" selectLockedCells="1"/>
  <mergeCells count="3">
    <mergeCell ref="B9:F9"/>
    <mergeCell ref="B33:F33"/>
    <mergeCell ref="A1:G1"/>
  </mergeCells>
  <phoneticPr fontId="2" type="noConversion"/>
  <printOptions headings="1" gridLinesSet="0"/>
  <pageMargins left="0" right="0" top="0.72" bottom="0.21" header="0.22" footer="0.17"/>
  <pageSetup scale="80" firstPageNumber="5" orientation="landscape" r:id="rId1"/>
  <headerFooter alignWithMargins="0">
    <oddHeader>&amp;L&amp;8Page &amp;P&amp;R&amp;8Page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78"/>
  <sheetViews>
    <sheetView showGridLines="0" workbookViewId="0">
      <selection activeCell="B32" sqref="B32"/>
    </sheetView>
  </sheetViews>
  <sheetFormatPr defaultRowHeight="12.75" x14ac:dyDescent="0.2"/>
  <cols>
    <col min="1" max="1" width="30.7109375" customWidth="1"/>
    <col min="2" max="2" width="24.7109375" customWidth="1"/>
    <col min="4" max="4" width="30.7109375" customWidth="1"/>
    <col min="5" max="5" width="24.7109375" customWidth="1"/>
  </cols>
  <sheetData>
    <row r="1" spans="1:5" ht="21.75" customHeight="1" x14ac:dyDescent="0.2">
      <c r="A1" s="423" t="s">
        <v>101</v>
      </c>
      <c r="B1" s="424"/>
      <c r="C1" s="424"/>
      <c r="D1" s="424"/>
      <c r="E1" s="424"/>
    </row>
    <row r="2" spans="1:5" x14ac:dyDescent="0.2">
      <c r="A2" s="375" t="s">
        <v>194</v>
      </c>
      <c r="B2" s="302"/>
      <c r="C2" s="303"/>
      <c r="D2" s="303"/>
      <c r="E2" s="303"/>
    </row>
    <row r="3" spans="1:5" x14ac:dyDescent="0.2">
      <c r="A3" s="376" t="s">
        <v>195</v>
      </c>
    </row>
    <row r="4" spans="1:5" x14ac:dyDescent="0.2">
      <c r="A4" s="376"/>
    </row>
    <row r="5" spans="1:5" x14ac:dyDescent="0.2">
      <c r="A5" s="374" t="str">
        <f>'ASA1'!C9</f>
        <v>Gardner Consolidated Community School District 72c</v>
      </c>
    </row>
    <row r="6" spans="1:5" x14ac:dyDescent="0.2">
      <c r="A6" s="374" t="str">
        <f>'ASA1'!C10</f>
        <v>24032072C04-2001</v>
      </c>
    </row>
    <row r="7" spans="1:5" x14ac:dyDescent="0.2">
      <c r="A7" s="368" t="s">
        <v>95</v>
      </c>
      <c r="B7" s="365" t="s">
        <v>91</v>
      </c>
      <c r="C7" s="303"/>
      <c r="D7" s="304" t="s">
        <v>95</v>
      </c>
      <c r="E7" s="305" t="s">
        <v>91</v>
      </c>
    </row>
    <row r="8" spans="1:5" x14ac:dyDescent="0.2">
      <c r="A8" s="369" t="s">
        <v>246</v>
      </c>
      <c r="B8" s="366">
        <v>22268</v>
      </c>
      <c r="C8" s="306"/>
      <c r="D8" s="307"/>
      <c r="E8" s="308"/>
    </row>
    <row r="9" spans="1:5" x14ac:dyDescent="0.2">
      <c r="A9" s="369" t="s">
        <v>247</v>
      </c>
      <c r="B9" s="366">
        <v>7495</v>
      </c>
      <c r="C9" s="306"/>
      <c r="D9" s="307"/>
      <c r="E9" s="308"/>
    </row>
    <row r="10" spans="1:5" x14ac:dyDescent="0.2">
      <c r="A10" s="369" t="s">
        <v>248</v>
      </c>
      <c r="B10" s="366">
        <v>5009</v>
      </c>
      <c r="C10" s="306"/>
      <c r="D10" s="307"/>
      <c r="E10" s="308"/>
    </row>
    <row r="11" spans="1:5" x14ac:dyDescent="0.2">
      <c r="A11" s="369" t="s">
        <v>249</v>
      </c>
      <c r="B11" s="366">
        <v>8238</v>
      </c>
      <c r="C11" s="306"/>
      <c r="D11" s="307"/>
      <c r="E11" s="308"/>
    </row>
    <row r="12" spans="1:5" x14ac:dyDescent="0.2">
      <c r="A12" s="369" t="s">
        <v>250</v>
      </c>
      <c r="B12" s="366">
        <v>2890</v>
      </c>
      <c r="C12" s="306"/>
      <c r="D12" s="307"/>
      <c r="E12" s="308"/>
    </row>
    <row r="13" spans="1:5" x14ac:dyDescent="0.2">
      <c r="A13" s="369" t="s">
        <v>251</v>
      </c>
      <c r="B13" s="366">
        <v>3741</v>
      </c>
      <c r="C13" s="306"/>
      <c r="D13" s="307"/>
      <c r="E13" s="308"/>
    </row>
    <row r="14" spans="1:5" x14ac:dyDescent="0.2">
      <c r="A14" s="369" t="s">
        <v>252</v>
      </c>
      <c r="B14" s="366">
        <v>9982</v>
      </c>
      <c r="C14" s="306"/>
      <c r="D14" s="307"/>
      <c r="E14" s="308"/>
    </row>
    <row r="15" spans="1:5" x14ac:dyDescent="0.2">
      <c r="A15" s="369" t="s">
        <v>253</v>
      </c>
      <c r="B15" s="366">
        <v>11927</v>
      </c>
      <c r="C15" s="306"/>
      <c r="D15" s="307"/>
      <c r="E15" s="308"/>
    </row>
    <row r="16" spans="1:5" x14ac:dyDescent="0.2">
      <c r="A16" s="369" t="s">
        <v>254</v>
      </c>
      <c r="B16" s="366">
        <v>8075</v>
      </c>
      <c r="C16" s="306"/>
      <c r="D16" s="307"/>
      <c r="E16" s="308"/>
    </row>
    <row r="17" spans="1:5" x14ac:dyDescent="0.2">
      <c r="A17" s="369" t="s">
        <v>255</v>
      </c>
      <c r="B17" s="366">
        <v>16339</v>
      </c>
      <c r="C17" s="306"/>
      <c r="D17" s="307"/>
      <c r="E17" s="308"/>
    </row>
    <row r="18" spans="1:5" x14ac:dyDescent="0.2">
      <c r="A18" s="369" t="s">
        <v>256</v>
      </c>
      <c r="B18" s="366">
        <v>5863</v>
      </c>
      <c r="C18" s="306"/>
      <c r="D18" s="307"/>
      <c r="E18" s="308"/>
    </row>
    <row r="19" spans="1:5" x14ac:dyDescent="0.2">
      <c r="A19" s="369" t="s">
        <v>257</v>
      </c>
      <c r="B19" s="366">
        <v>2985</v>
      </c>
      <c r="C19" s="306"/>
      <c r="D19" s="307"/>
      <c r="E19" s="308"/>
    </row>
    <row r="20" spans="1:5" x14ac:dyDescent="0.2">
      <c r="A20" s="369" t="s">
        <v>258</v>
      </c>
      <c r="B20" s="366">
        <v>3438</v>
      </c>
      <c r="C20" s="306"/>
      <c r="D20" s="307"/>
      <c r="E20" s="308"/>
    </row>
    <row r="21" spans="1:5" x14ac:dyDescent="0.2">
      <c r="A21" s="369" t="s">
        <v>259</v>
      </c>
      <c r="B21" s="366">
        <v>7269</v>
      </c>
      <c r="C21" s="306"/>
      <c r="D21" s="307"/>
      <c r="E21" s="308"/>
    </row>
    <row r="22" spans="1:5" x14ac:dyDescent="0.2">
      <c r="A22" s="369" t="s">
        <v>260</v>
      </c>
      <c r="B22" s="366">
        <v>5590</v>
      </c>
      <c r="C22" s="306"/>
      <c r="D22" s="307"/>
      <c r="E22" s="308"/>
    </row>
    <row r="23" spans="1:5" x14ac:dyDescent="0.2">
      <c r="A23" s="369" t="s">
        <v>261</v>
      </c>
      <c r="B23" s="366">
        <v>6468</v>
      </c>
      <c r="C23" s="306"/>
      <c r="D23" s="307"/>
      <c r="E23" s="308"/>
    </row>
    <row r="24" spans="1:5" x14ac:dyDescent="0.2">
      <c r="A24" s="369" t="s">
        <v>262</v>
      </c>
      <c r="B24" s="366">
        <v>2875</v>
      </c>
      <c r="C24" s="306"/>
      <c r="D24" s="307"/>
      <c r="E24" s="308"/>
    </row>
    <row r="25" spans="1:5" x14ac:dyDescent="0.2">
      <c r="A25" s="369" t="s">
        <v>263</v>
      </c>
      <c r="B25" s="366">
        <v>4539</v>
      </c>
      <c r="C25" s="306"/>
      <c r="D25" s="307"/>
      <c r="E25" s="308"/>
    </row>
    <row r="26" spans="1:5" x14ac:dyDescent="0.2">
      <c r="A26" s="369" t="s">
        <v>264</v>
      </c>
      <c r="B26" s="366">
        <v>4316</v>
      </c>
      <c r="C26" s="306"/>
      <c r="D26" s="307"/>
      <c r="E26" s="308"/>
    </row>
    <row r="27" spans="1:5" x14ac:dyDescent="0.2">
      <c r="A27" s="369" t="s">
        <v>265</v>
      </c>
      <c r="B27" s="366">
        <v>3535</v>
      </c>
      <c r="C27" s="306"/>
      <c r="D27" s="307"/>
      <c r="E27" s="308"/>
    </row>
    <row r="28" spans="1:5" x14ac:dyDescent="0.2">
      <c r="A28" s="369" t="s">
        <v>266</v>
      </c>
      <c r="B28" s="366">
        <v>2577</v>
      </c>
      <c r="C28" s="306"/>
      <c r="D28" s="307"/>
      <c r="E28" s="308"/>
    </row>
    <row r="29" spans="1:5" x14ac:dyDescent="0.2">
      <c r="A29" s="369" t="s">
        <v>300</v>
      </c>
      <c r="B29" s="366">
        <v>68368</v>
      </c>
      <c r="C29" s="306"/>
      <c r="D29" s="307"/>
      <c r="E29" s="308"/>
    </row>
    <row r="30" spans="1:5" x14ac:dyDescent="0.2">
      <c r="A30" s="369" t="s">
        <v>301</v>
      </c>
      <c r="B30" s="366">
        <v>52958</v>
      </c>
      <c r="C30" s="306"/>
      <c r="D30" s="307"/>
      <c r="E30" s="308"/>
    </row>
    <row r="31" spans="1:5" x14ac:dyDescent="0.2">
      <c r="A31" s="369" t="s">
        <v>302</v>
      </c>
      <c r="B31" s="366">
        <v>175588</v>
      </c>
      <c r="C31" s="306"/>
      <c r="D31" s="307"/>
      <c r="E31" s="308"/>
    </row>
    <row r="32" spans="1:5" x14ac:dyDescent="0.2">
      <c r="A32" s="370"/>
      <c r="B32" s="367"/>
      <c r="C32" s="306"/>
      <c r="D32" s="363"/>
      <c r="E32" s="364"/>
    </row>
    <row r="33" spans="1:5" x14ac:dyDescent="0.2">
      <c r="A33" s="303"/>
      <c r="B33" s="303"/>
      <c r="C33" s="303"/>
      <c r="D33" s="309"/>
      <c r="E33" s="309"/>
    </row>
    <row r="34" spans="1:5" x14ac:dyDescent="0.2">
      <c r="A34" s="303"/>
      <c r="B34" s="303"/>
      <c r="C34" s="303"/>
      <c r="D34" s="309"/>
      <c r="E34" s="309"/>
    </row>
    <row r="35" spans="1:5" x14ac:dyDescent="0.2">
      <c r="A35" s="303"/>
      <c r="B35" s="303"/>
      <c r="C35" s="303"/>
      <c r="D35" s="309"/>
      <c r="E35" s="309"/>
    </row>
    <row r="36" spans="1:5" x14ac:dyDescent="0.2">
      <c r="A36" s="303"/>
      <c r="B36" s="303"/>
      <c r="C36" s="303"/>
      <c r="D36" s="309"/>
      <c r="E36" s="309"/>
    </row>
    <row r="37" spans="1:5" x14ac:dyDescent="0.2">
      <c r="A37" s="303"/>
      <c r="B37" s="303"/>
      <c r="C37" s="303"/>
      <c r="D37" s="309"/>
      <c r="E37" s="309"/>
    </row>
    <row r="38" spans="1:5" x14ac:dyDescent="0.2">
      <c r="A38" s="303"/>
      <c r="B38" s="303"/>
      <c r="C38" s="303"/>
      <c r="D38" s="309"/>
      <c r="E38" s="309"/>
    </row>
    <row r="39" spans="1:5" x14ac:dyDescent="0.2">
      <c r="A39" s="303"/>
      <c r="B39" s="303"/>
      <c r="C39" s="303"/>
      <c r="D39" s="309"/>
      <c r="E39" s="309"/>
    </row>
    <row r="40" spans="1:5" x14ac:dyDescent="0.2">
      <c r="A40" s="303"/>
      <c r="B40" s="303"/>
      <c r="C40" s="303"/>
      <c r="D40" s="309"/>
      <c r="E40" s="309"/>
    </row>
    <row r="41" spans="1:5" x14ac:dyDescent="0.2">
      <c r="A41" s="303"/>
      <c r="B41" s="303"/>
      <c r="C41" s="303"/>
      <c r="D41" s="309"/>
      <c r="E41" s="309"/>
    </row>
    <row r="42" spans="1:5" x14ac:dyDescent="0.2">
      <c r="A42" s="303"/>
      <c r="B42" s="303"/>
      <c r="C42" s="303"/>
      <c r="D42" s="309"/>
      <c r="E42" s="309"/>
    </row>
    <row r="43" spans="1:5" x14ac:dyDescent="0.2">
      <c r="A43" s="303"/>
      <c r="B43" s="303"/>
      <c r="C43" s="303"/>
      <c r="D43" s="309"/>
      <c r="E43" s="309"/>
    </row>
    <row r="44" spans="1:5" x14ac:dyDescent="0.2">
      <c r="A44" s="310"/>
      <c r="B44" s="303"/>
      <c r="C44" s="303"/>
      <c r="D44" s="309"/>
      <c r="E44" s="309"/>
    </row>
    <row r="45" spans="1:5" x14ac:dyDescent="0.2">
      <c r="D45" s="309"/>
      <c r="E45" s="309"/>
    </row>
    <row r="46" spans="1:5" x14ac:dyDescent="0.2">
      <c r="D46" s="309"/>
      <c r="E46" s="309"/>
    </row>
    <row r="47" spans="1:5" x14ac:dyDescent="0.2">
      <c r="D47" s="309"/>
      <c r="E47" s="309"/>
    </row>
    <row r="48" spans="1:5" x14ac:dyDescent="0.2">
      <c r="D48" s="309"/>
      <c r="E48" s="309"/>
    </row>
    <row r="49" spans="4:5" x14ac:dyDescent="0.2">
      <c r="D49" s="309"/>
      <c r="E49" s="309"/>
    </row>
    <row r="50" spans="4:5" x14ac:dyDescent="0.2">
      <c r="D50" s="309"/>
      <c r="E50" s="309"/>
    </row>
    <row r="51" spans="4:5" x14ac:dyDescent="0.2">
      <c r="D51" s="309"/>
      <c r="E51" s="309"/>
    </row>
    <row r="52" spans="4:5" x14ac:dyDescent="0.2">
      <c r="D52" s="309"/>
      <c r="E52" s="309"/>
    </row>
    <row r="53" spans="4:5" x14ac:dyDescent="0.2">
      <c r="D53" s="309"/>
      <c r="E53" s="309"/>
    </row>
    <row r="54" spans="4:5" x14ac:dyDescent="0.2">
      <c r="D54" s="309"/>
      <c r="E54" s="309"/>
    </row>
    <row r="55" spans="4:5" x14ac:dyDescent="0.2">
      <c r="D55" s="309"/>
      <c r="E55" s="309"/>
    </row>
    <row r="56" spans="4:5" x14ac:dyDescent="0.2">
      <c r="D56" s="309"/>
      <c r="E56" s="309"/>
    </row>
    <row r="57" spans="4:5" x14ac:dyDescent="0.2">
      <c r="D57" s="309"/>
      <c r="E57" s="309"/>
    </row>
    <row r="58" spans="4:5" x14ac:dyDescent="0.2">
      <c r="D58" s="309"/>
      <c r="E58" s="309"/>
    </row>
    <row r="59" spans="4:5" x14ac:dyDescent="0.2">
      <c r="D59" s="309"/>
      <c r="E59" s="309"/>
    </row>
    <row r="60" spans="4:5" x14ac:dyDescent="0.2">
      <c r="D60" s="309"/>
      <c r="E60" s="309"/>
    </row>
    <row r="61" spans="4:5" x14ac:dyDescent="0.2">
      <c r="D61" s="309"/>
      <c r="E61" s="309"/>
    </row>
    <row r="62" spans="4:5" x14ac:dyDescent="0.2">
      <c r="D62" s="309"/>
      <c r="E62" s="309"/>
    </row>
    <row r="63" spans="4:5" x14ac:dyDescent="0.2">
      <c r="D63" s="309"/>
      <c r="E63" s="309"/>
    </row>
    <row r="64" spans="4:5" x14ac:dyDescent="0.2">
      <c r="D64" s="309"/>
      <c r="E64" s="309"/>
    </row>
    <row r="65" spans="4:5" x14ac:dyDescent="0.2">
      <c r="D65" s="309"/>
      <c r="E65" s="309"/>
    </row>
    <row r="66" spans="4:5" x14ac:dyDescent="0.2">
      <c r="D66" s="309"/>
      <c r="E66" s="309"/>
    </row>
    <row r="67" spans="4:5" x14ac:dyDescent="0.2">
      <c r="D67" s="309"/>
      <c r="E67" s="309"/>
    </row>
    <row r="68" spans="4:5" x14ac:dyDescent="0.2">
      <c r="D68" s="309"/>
      <c r="E68" s="309"/>
    </row>
    <row r="69" spans="4:5" x14ac:dyDescent="0.2">
      <c r="D69" s="309"/>
      <c r="E69" s="309"/>
    </row>
    <row r="70" spans="4:5" x14ac:dyDescent="0.2">
      <c r="D70" s="309"/>
      <c r="E70" s="309"/>
    </row>
    <row r="71" spans="4:5" x14ac:dyDescent="0.2">
      <c r="D71" s="309"/>
      <c r="E71" s="309"/>
    </row>
    <row r="72" spans="4:5" x14ac:dyDescent="0.2">
      <c r="D72" s="309"/>
      <c r="E72" s="309"/>
    </row>
    <row r="73" spans="4:5" x14ac:dyDescent="0.2">
      <c r="D73" s="309"/>
      <c r="E73" s="309"/>
    </row>
    <row r="74" spans="4:5" x14ac:dyDescent="0.2">
      <c r="D74" s="309"/>
      <c r="E74" s="309"/>
    </row>
    <row r="75" spans="4:5" x14ac:dyDescent="0.2">
      <c r="D75" s="309"/>
      <c r="E75" s="309"/>
    </row>
    <row r="76" spans="4:5" x14ac:dyDescent="0.2">
      <c r="D76" s="309"/>
      <c r="E76" s="309"/>
    </row>
    <row r="77" spans="4:5" x14ac:dyDescent="0.2">
      <c r="D77" s="309"/>
      <c r="E77" s="309"/>
    </row>
    <row r="78" spans="4:5" x14ac:dyDescent="0.2">
      <c r="D78" s="309"/>
      <c r="E78" s="309"/>
    </row>
  </sheetData>
  <mergeCells count="1">
    <mergeCell ref="A1:E1"/>
  </mergeCells>
  <phoneticPr fontId="2" type="noConversion"/>
  <printOptions headings="1"/>
  <pageMargins left="0" right="0" top="0.72" bottom="0.21" header="0.22" footer="0.17"/>
  <pageSetup firstPageNumber="5" orientation="landscape" r:id="rId1"/>
  <headerFooter alignWithMargins="0">
    <oddHeader>&amp;L&amp;8Page &amp;P&amp;R&amp;8Page &amp;P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47"/>
  <sheetViews>
    <sheetView showGridLines="0" workbookViewId="0">
      <selection activeCell="C29" sqref="C29"/>
    </sheetView>
  </sheetViews>
  <sheetFormatPr defaultRowHeight="12.75" x14ac:dyDescent="0.2"/>
  <cols>
    <col min="1" max="1" width="1.42578125" style="82" customWidth="1"/>
    <col min="2" max="2" width="35.7109375" style="82" customWidth="1"/>
    <col min="3" max="3" width="23.7109375" style="82" customWidth="1"/>
    <col min="4" max="4" width="2.5703125" style="82" customWidth="1"/>
    <col min="5" max="5" width="35.7109375" style="82" customWidth="1"/>
    <col min="6" max="6" width="18.85546875" style="82" customWidth="1"/>
    <col min="7" max="16384" width="9.140625" style="82"/>
  </cols>
  <sheetData>
    <row r="1" spans="1:6" x14ac:dyDescent="0.2">
      <c r="A1" s="404" t="s">
        <v>174</v>
      </c>
      <c r="B1" s="404"/>
      <c r="C1" s="404"/>
      <c r="D1" s="404"/>
      <c r="E1" s="404"/>
      <c r="F1" s="404"/>
    </row>
    <row r="2" spans="1:6" x14ac:dyDescent="0.2">
      <c r="A2" s="280"/>
      <c r="B2" s="280"/>
      <c r="C2" s="280"/>
      <c r="D2" s="280"/>
      <c r="E2" s="280"/>
      <c r="F2" s="280"/>
    </row>
    <row r="3" spans="1:6" x14ac:dyDescent="0.2">
      <c r="B3" s="152" t="s">
        <v>105</v>
      </c>
    </row>
    <row r="4" spans="1:6" x14ac:dyDescent="0.2">
      <c r="B4" s="152" t="s">
        <v>106</v>
      </c>
    </row>
    <row r="5" spans="1:6" x14ac:dyDescent="0.2">
      <c r="B5" s="92"/>
    </row>
    <row r="6" spans="1:6" x14ac:dyDescent="0.2">
      <c r="B6" s="377" t="str">
        <f>'ASA1'!C9</f>
        <v>Gardner Consolidated Community School District 72c</v>
      </c>
    </row>
    <row r="7" spans="1:6" x14ac:dyDescent="0.2">
      <c r="B7" s="87" t="str">
        <f>'ASA1'!C10</f>
        <v>24032072C04-2001</v>
      </c>
    </row>
    <row r="8" spans="1:6" x14ac:dyDescent="0.2">
      <c r="B8" s="84"/>
    </row>
    <row r="9" spans="1:6" x14ac:dyDescent="0.2">
      <c r="B9" s="425" t="s">
        <v>104</v>
      </c>
      <c r="C9" s="426"/>
      <c r="D9" s="426"/>
      <c r="E9" s="426"/>
      <c r="F9" s="426"/>
    </row>
    <row r="10" spans="1:6" x14ac:dyDescent="0.2">
      <c r="B10" s="85"/>
      <c r="C10" s="83"/>
    </row>
    <row r="11" spans="1:6" x14ac:dyDescent="0.2">
      <c r="B11" s="368" t="s">
        <v>95</v>
      </c>
      <c r="C11" s="365" t="s">
        <v>91</v>
      </c>
      <c r="D11" s="88"/>
      <c r="E11" s="304" t="s">
        <v>95</v>
      </c>
      <c r="F11" s="305" t="s">
        <v>91</v>
      </c>
    </row>
    <row r="12" spans="1:6" s="89" customFormat="1" ht="14.65" customHeight="1" x14ac:dyDescent="0.2">
      <c r="B12" s="369" t="s">
        <v>267</v>
      </c>
      <c r="C12" s="366">
        <v>1107</v>
      </c>
      <c r="E12" s="307"/>
      <c r="F12" s="308"/>
    </row>
    <row r="13" spans="1:6" s="89" customFormat="1" ht="14.65" customHeight="1" x14ac:dyDescent="0.2">
      <c r="B13" s="369" t="s">
        <v>268</v>
      </c>
      <c r="C13" s="366">
        <v>1090</v>
      </c>
      <c r="E13" s="307"/>
      <c r="F13" s="308"/>
    </row>
    <row r="14" spans="1:6" s="89" customFormat="1" ht="14.65" customHeight="1" x14ac:dyDescent="0.2">
      <c r="B14" s="369" t="s">
        <v>269</v>
      </c>
      <c r="C14" s="366">
        <v>1730</v>
      </c>
      <c r="E14" s="307"/>
      <c r="F14" s="308"/>
    </row>
    <row r="15" spans="1:6" s="89" customFormat="1" ht="14.65" customHeight="1" x14ac:dyDescent="0.2">
      <c r="B15" s="369" t="s">
        <v>270</v>
      </c>
      <c r="C15" s="366">
        <v>1134</v>
      </c>
      <c r="E15" s="307"/>
      <c r="F15" s="308"/>
    </row>
    <row r="16" spans="1:6" s="89" customFormat="1" ht="14.65" customHeight="1" x14ac:dyDescent="0.2">
      <c r="B16" s="369" t="s">
        <v>271</v>
      </c>
      <c r="C16" s="366">
        <v>1650</v>
      </c>
      <c r="E16" s="307"/>
      <c r="F16" s="308"/>
    </row>
    <row r="17" spans="2:6" s="89" customFormat="1" ht="14.65" customHeight="1" x14ac:dyDescent="0.2">
      <c r="B17" s="369" t="s">
        <v>272</v>
      </c>
      <c r="C17" s="366">
        <v>2140</v>
      </c>
      <c r="E17" s="307"/>
      <c r="F17" s="308"/>
    </row>
    <row r="18" spans="2:6" s="89" customFormat="1" ht="14.65" customHeight="1" x14ac:dyDescent="0.2">
      <c r="B18" s="369" t="s">
        <v>273</v>
      </c>
      <c r="C18" s="366">
        <v>1489</v>
      </c>
      <c r="E18" s="307"/>
      <c r="F18" s="308"/>
    </row>
    <row r="19" spans="2:6" s="89" customFormat="1" ht="14.65" customHeight="1" x14ac:dyDescent="0.2">
      <c r="B19" s="369" t="s">
        <v>274</v>
      </c>
      <c r="C19" s="366">
        <v>1727</v>
      </c>
      <c r="E19" s="307"/>
      <c r="F19" s="308"/>
    </row>
    <row r="20" spans="2:6" s="89" customFormat="1" ht="14.65" customHeight="1" x14ac:dyDescent="0.2">
      <c r="B20" s="369" t="s">
        <v>275</v>
      </c>
      <c r="C20" s="366">
        <v>1745</v>
      </c>
      <c r="E20" s="307"/>
      <c r="F20" s="308"/>
    </row>
    <row r="21" spans="2:6" s="89" customFormat="1" ht="14.65" customHeight="1" x14ac:dyDescent="0.2">
      <c r="B21" s="369" t="s">
        <v>276</v>
      </c>
      <c r="C21" s="366">
        <v>1004</v>
      </c>
      <c r="E21" s="307"/>
      <c r="F21" s="308"/>
    </row>
    <row r="22" spans="2:6" s="89" customFormat="1" ht="14.65" customHeight="1" x14ac:dyDescent="0.2">
      <c r="B22" s="369" t="s">
        <v>277</v>
      </c>
      <c r="C22" s="366">
        <v>2220</v>
      </c>
      <c r="E22" s="307"/>
      <c r="F22" s="308"/>
    </row>
    <row r="23" spans="2:6" s="89" customFormat="1" ht="14.65" customHeight="1" x14ac:dyDescent="0.2">
      <c r="B23" s="369" t="s">
        <v>278</v>
      </c>
      <c r="C23" s="366">
        <v>1312</v>
      </c>
      <c r="E23" s="307"/>
      <c r="F23" s="308"/>
    </row>
    <row r="24" spans="2:6" s="89" customFormat="1" ht="14.65" customHeight="1" x14ac:dyDescent="0.2">
      <c r="B24" s="369" t="s">
        <v>279</v>
      </c>
      <c r="C24" s="366">
        <v>1300</v>
      </c>
      <c r="E24" s="307"/>
      <c r="F24" s="308"/>
    </row>
    <row r="25" spans="2:6" s="89" customFormat="1" ht="14.65" customHeight="1" x14ac:dyDescent="0.2">
      <c r="B25" s="369" t="s">
        <v>280</v>
      </c>
      <c r="C25" s="366">
        <v>1350</v>
      </c>
      <c r="E25" s="307"/>
      <c r="F25" s="308"/>
    </row>
    <row r="26" spans="2:6" s="89" customFormat="1" ht="14.65" customHeight="1" x14ac:dyDescent="0.2">
      <c r="B26" s="369" t="s">
        <v>281</v>
      </c>
      <c r="C26" s="366">
        <v>1260</v>
      </c>
      <c r="E26" s="307"/>
      <c r="F26" s="308"/>
    </row>
    <row r="27" spans="2:6" s="89" customFormat="1" ht="14.65" customHeight="1" x14ac:dyDescent="0.2">
      <c r="B27" s="369" t="s">
        <v>282</v>
      </c>
      <c r="C27" s="366">
        <v>1675</v>
      </c>
      <c r="E27" s="307"/>
      <c r="F27" s="308"/>
    </row>
    <row r="28" spans="2:6" s="89" customFormat="1" ht="14.65" customHeight="1" x14ac:dyDescent="0.2">
      <c r="B28" s="369" t="s">
        <v>283</v>
      </c>
      <c r="C28" s="366">
        <v>2076</v>
      </c>
      <c r="E28" s="307"/>
      <c r="F28" s="308"/>
    </row>
    <row r="29" spans="2:6" s="89" customFormat="1" ht="14.65" customHeight="1" x14ac:dyDescent="0.2">
      <c r="B29" s="369"/>
      <c r="C29" s="366"/>
      <c r="E29" s="307"/>
      <c r="F29" s="308"/>
    </row>
    <row r="30" spans="2:6" s="89" customFormat="1" ht="14.65" customHeight="1" x14ac:dyDescent="0.2">
      <c r="B30" s="369"/>
      <c r="C30" s="366"/>
      <c r="E30" s="307"/>
      <c r="F30" s="308"/>
    </row>
    <row r="31" spans="2:6" s="89" customFormat="1" ht="14.65" customHeight="1" x14ac:dyDescent="0.2">
      <c r="B31" s="369"/>
      <c r="C31" s="366"/>
      <c r="E31" s="307"/>
      <c r="F31" s="308"/>
    </row>
    <row r="32" spans="2:6" s="89" customFormat="1" ht="14.65" customHeight="1" x14ac:dyDescent="0.2">
      <c r="B32" s="369"/>
      <c r="C32" s="366"/>
      <c r="E32" s="307"/>
      <c r="F32" s="308"/>
    </row>
    <row r="33" spans="2:6" s="89" customFormat="1" ht="14.65" customHeight="1" x14ac:dyDescent="0.2">
      <c r="B33" s="369"/>
      <c r="C33" s="366"/>
      <c r="E33" s="307"/>
      <c r="F33" s="308"/>
    </row>
    <row r="34" spans="2:6" s="89" customFormat="1" ht="14.65" customHeight="1" x14ac:dyDescent="0.2">
      <c r="B34" s="369"/>
      <c r="C34" s="366"/>
      <c r="E34" s="307"/>
      <c r="F34" s="308"/>
    </row>
    <row r="35" spans="2:6" s="89" customFormat="1" ht="14.65" customHeight="1" x14ac:dyDescent="0.2">
      <c r="B35" s="369"/>
      <c r="C35" s="366"/>
      <c r="E35" s="307"/>
      <c r="F35" s="308"/>
    </row>
    <row r="36" spans="2:6" s="89" customFormat="1" x14ac:dyDescent="0.2">
      <c r="B36" s="370"/>
      <c r="C36" s="367"/>
      <c r="E36" s="363"/>
      <c r="F36" s="364"/>
    </row>
    <row r="47" spans="2:6" x14ac:dyDescent="0.2">
      <c r="B47" s="191"/>
    </row>
  </sheetData>
  <mergeCells count="2">
    <mergeCell ref="B9:F9"/>
    <mergeCell ref="A1:F1"/>
  </mergeCells>
  <phoneticPr fontId="2" type="noConversion"/>
  <printOptions headings="1"/>
  <pageMargins left="0.5" right="0" top="0.72" bottom="0.21" header="0.22" footer="0.17"/>
  <pageSetup firstPageNumber="5" orientation="landscape" r:id="rId1"/>
  <headerFooter alignWithMargins="0">
    <oddHeader>&amp;L&amp;8Page &amp;P&amp;R&amp;8Page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47"/>
  <sheetViews>
    <sheetView showGridLines="0" workbookViewId="0">
      <selection activeCell="B28" sqref="B28"/>
    </sheetView>
  </sheetViews>
  <sheetFormatPr defaultRowHeight="12.75" x14ac:dyDescent="0.2"/>
  <cols>
    <col min="1" max="1" width="1.42578125" style="82" customWidth="1"/>
    <col min="2" max="2" width="30.7109375" style="82" customWidth="1"/>
    <col min="3" max="3" width="24.85546875" style="82" customWidth="1"/>
    <col min="4" max="4" width="30.7109375" style="82" customWidth="1"/>
    <col min="5" max="5" width="24.7109375" style="82" customWidth="1"/>
    <col min="6" max="6" width="4.7109375" style="82" customWidth="1"/>
    <col min="7" max="16384" width="9.140625" style="82"/>
  </cols>
  <sheetData>
    <row r="1" spans="1:5" x14ac:dyDescent="0.2">
      <c r="A1" s="404" t="s">
        <v>175</v>
      </c>
      <c r="B1" s="404"/>
      <c r="C1" s="404"/>
      <c r="D1" s="404"/>
      <c r="E1" s="404"/>
    </row>
    <row r="3" spans="1:5" s="86" customFormat="1" x14ac:dyDescent="0.2">
      <c r="B3" s="152" t="s">
        <v>107</v>
      </c>
    </row>
    <row r="4" spans="1:5" s="86" customFormat="1" x14ac:dyDescent="0.2">
      <c r="B4" s="152" t="s">
        <v>108</v>
      </c>
    </row>
    <row r="5" spans="1:5" s="86" customFormat="1" x14ac:dyDescent="0.2">
      <c r="B5" s="152"/>
    </row>
    <row r="6" spans="1:5" x14ac:dyDescent="0.2">
      <c r="B6" s="149" t="str">
        <f>'ASA1'!C9</f>
        <v>Gardner Consolidated Community School District 72c</v>
      </c>
    </row>
    <row r="7" spans="1:5" x14ac:dyDescent="0.2">
      <c r="B7" s="87" t="str">
        <f>'ASA1'!C10</f>
        <v>24032072C04-2001</v>
      </c>
    </row>
    <row r="8" spans="1:5" x14ac:dyDescent="0.2">
      <c r="B8" s="87"/>
    </row>
    <row r="9" spans="1:5" x14ac:dyDescent="0.2">
      <c r="B9" s="425" t="s">
        <v>102</v>
      </c>
      <c r="C9" s="426"/>
      <c r="D9" s="426"/>
      <c r="E9" s="426"/>
    </row>
    <row r="10" spans="1:5" x14ac:dyDescent="0.2">
      <c r="B10" s="85"/>
      <c r="C10" s="83"/>
    </row>
    <row r="11" spans="1:5" x14ac:dyDescent="0.2">
      <c r="B11" s="304" t="s">
        <v>95</v>
      </c>
      <c r="C11" s="305" t="s">
        <v>91</v>
      </c>
      <c r="D11" s="304" t="s">
        <v>95</v>
      </c>
      <c r="E11" s="305" t="s">
        <v>91</v>
      </c>
    </row>
    <row r="12" spans="1:5" s="89" customFormat="1" ht="14.65" customHeight="1" x14ac:dyDescent="0.2">
      <c r="B12" s="307" t="s">
        <v>284</v>
      </c>
      <c r="C12" s="308">
        <v>648</v>
      </c>
      <c r="D12" s="307"/>
      <c r="E12" s="308"/>
    </row>
    <row r="13" spans="1:5" s="89" customFormat="1" ht="14.65" customHeight="1" x14ac:dyDescent="0.2">
      <c r="B13" s="307" t="s">
        <v>285</v>
      </c>
      <c r="C13" s="308">
        <v>566</v>
      </c>
      <c r="D13" s="307"/>
      <c r="E13" s="308"/>
    </row>
    <row r="14" spans="1:5" s="89" customFormat="1" ht="14.65" customHeight="1" x14ac:dyDescent="0.2">
      <c r="B14" s="307" t="s">
        <v>286</v>
      </c>
      <c r="C14" s="308">
        <v>910</v>
      </c>
      <c r="D14" s="307"/>
      <c r="E14" s="308"/>
    </row>
    <row r="15" spans="1:5" s="89" customFormat="1" ht="14.65" customHeight="1" x14ac:dyDescent="0.2">
      <c r="B15" s="307" t="s">
        <v>287</v>
      </c>
      <c r="C15" s="308">
        <v>675</v>
      </c>
      <c r="D15" s="307"/>
      <c r="E15" s="308"/>
    </row>
    <row r="16" spans="1:5" s="89" customFormat="1" ht="14.65" customHeight="1" x14ac:dyDescent="0.2">
      <c r="B16" s="307" t="s">
        <v>288</v>
      </c>
      <c r="C16" s="308">
        <v>917</v>
      </c>
      <c r="D16" s="307"/>
      <c r="E16" s="308"/>
    </row>
    <row r="17" spans="2:5" s="89" customFormat="1" ht="14.65" customHeight="1" x14ac:dyDescent="0.2">
      <c r="B17" s="307" t="s">
        <v>289</v>
      </c>
      <c r="C17" s="308">
        <v>620</v>
      </c>
      <c r="D17" s="307"/>
      <c r="E17" s="308"/>
    </row>
    <row r="18" spans="2:5" s="89" customFormat="1" ht="14.65" customHeight="1" x14ac:dyDescent="0.2">
      <c r="B18" s="307" t="s">
        <v>290</v>
      </c>
      <c r="C18" s="308">
        <v>606</v>
      </c>
      <c r="D18" s="307"/>
      <c r="E18" s="308"/>
    </row>
    <row r="19" spans="2:5" s="89" customFormat="1" ht="14.65" customHeight="1" x14ac:dyDescent="0.2">
      <c r="B19" s="307" t="s">
        <v>291</v>
      </c>
      <c r="C19" s="308">
        <v>729</v>
      </c>
      <c r="D19" s="307"/>
      <c r="E19" s="308"/>
    </row>
    <row r="20" spans="2:5" s="89" customFormat="1" ht="14.65" customHeight="1" x14ac:dyDescent="0.2">
      <c r="B20" s="307" t="s">
        <v>292</v>
      </c>
      <c r="C20" s="308">
        <v>526</v>
      </c>
      <c r="D20" s="307"/>
      <c r="E20" s="308"/>
    </row>
    <row r="21" spans="2:5" s="89" customFormat="1" ht="14.65" customHeight="1" x14ac:dyDescent="0.2">
      <c r="B21" s="307" t="s">
        <v>293</v>
      </c>
      <c r="C21" s="308">
        <v>869</v>
      </c>
      <c r="D21" s="307"/>
      <c r="E21" s="308"/>
    </row>
    <row r="22" spans="2:5" s="89" customFormat="1" ht="14.65" customHeight="1" x14ac:dyDescent="0.2">
      <c r="B22" s="307" t="s">
        <v>294</v>
      </c>
      <c r="C22" s="308">
        <v>795</v>
      </c>
      <c r="D22" s="307"/>
      <c r="E22" s="308"/>
    </row>
    <row r="23" spans="2:5" s="89" customFormat="1" ht="14.65" customHeight="1" x14ac:dyDescent="0.2">
      <c r="B23" s="307" t="s">
        <v>295</v>
      </c>
      <c r="C23" s="308">
        <v>816</v>
      </c>
      <c r="D23" s="307"/>
      <c r="E23" s="308"/>
    </row>
    <row r="24" spans="2:5" s="89" customFormat="1" ht="14.65" customHeight="1" x14ac:dyDescent="0.2">
      <c r="B24" s="307" t="s">
        <v>296</v>
      </c>
      <c r="C24" s="308">
        <v>690</v>
      </c>
      <c r="D24" s="307"/>
      <c r="E24" s="308"/>
    </row>
    <row r="25" spans="2:5" s="89" customFormat="1" ht="14.65" customHeight="1" x14ac:dyDescent="0.2">
      <c r="B25" s="307" t="s">
        <v>297</v>
      </c>
      <c r="C25" s="308">
        <v>849</v>
      </c>
      <c r="D25" s="307"/>
      <c r="E25" s="308"/>
    </row>
    <row r="26" spans="2:5" s="89" customFormat="1" ht="14.65" customHeight="1" x14ac:dyDescent="0.2">
      <c r="B26" s="307" t="s">
        <v>298</v>
      </c>
      <c r="C26" s="308">
        <v>512</v>
      </c>
      <c r="D26" s="307"/>
      <c r="E26" s="308"/>
    </row>
    <row r="27" spans="2:5" s="89" customFormat="1" ht="14.65" customHeight="1" x14ac:dyDescent="0.2">
      <c r="B27" s="307" t="s">
        <v>299</v>
      </c>
      <c r="C27" s="308">
        <v>880</v>
      </c>
      <c r="D27" s="307"/>
      <c r="E27" s="308"/>
    </row>
    <row r="28" spans="2:5" s="89" customFormat="1" ht="14.65" customHeight="1" x14ac:dyDescent="0.2">
      <c r="B28" s="307"/>
      <c r="C28" s="308"/>
      <c r="D28" s="307"/>
      <c r="E28" s="308"/>
    </row>
    <row r="29" spans="2:5" s="89" customFormat="1" ht="14.65" customHeight="1" x14ac:dyDescent="0.2">
      <c r="B29" s="307"/>
      <c r="C29" s="308"/>
      <c r="D29" s="307"/>
      <c r="E29" s="308"/>
    </row>
    <row r="30" spans="2:5" s="89" customFormat="1" ht="14.65" customHeight="1" x14ac:dyDescent="0.2">
      <c r="B30" s="307"/>
      <c r="C30" s="308"/>
      <c r="D30" s="307"/>
      <c r="E30" s="308"/>
    </row>
    <row r="31" spans="2:5" s="89" customFormat="1" ht="14.65" customHeight="1" x14ac:dyDescent="0.2">
      <c r="B31" s="307"/>
      <c r="C31" s="308"/>
      <c r="D31" s="307"/>
      <c r="E31" s="308"/>
    </row>
    <row r="32" spans="2:5" s="89" customFormat="1" ht="14.65" customHeight="1" x14ac:dyDescent="0.2">
      <c r="B32" s="307"/>
      <c r="C32" s="308"/>
      <c r="D32" s="307"/>
      <c r="E32" s="308"/>
    </row>
    <row r="33" spans="2:5" s="89" customFormat="1" ht="14.65" customHeight="1" x14ac:dyDescent="0.2">
      <c r="B33" s="307"/>
      <c r="C33" s="308"/>
      <c r="D33" s="307"/>
      <c r="E33" s="308"/>
    </row>
    <row r="34" spans="2:5" s="89" customFormat="1" ht="14.65" customHeight="1" x14ac:dyDescent="0.2">
      <c r="B34" s="307"/>
      <c r="C34" s="308"/>
      <c r="D34" s="307"/>
      <c r="E34" s="308"/>
    </row>
    <row r="35" spans="2:5" s="89" customFormat="1" ht="14.65" customHeight="1" x14ac:dyDescent="0.2">
      <c r="B35" s="307"/>
      <c r="C35" s="308"/>
      <c r="D35" s="307"/>
      <c r="E35" s="308"/>
    </row>
    <row r="36" spans="2:5" s="89" customFormat="1" x14ac:dyDescent="0.2">
      <c r="B36" s="363"/>
      <c r="C36" s="364"/>
      <c r="D36" s="363"/>
      <c r="E36" s="364"/>
    </row>
    <row r="47" spans="2:5" x14ac:dyDescent="0.2">
      <c r="B47" s="191"/>
    </row>
  </sheetData>
  <sheetProtection insertRows="0" selectLockedCells="1"/>
  <mergeCells count="2">
    <mergeCell ref="B9:E9"/>
    <mergeCell ref="A1:E1"/>
  </mergeCells>
  <phoneticPr fontId="2" type="noConversion"/>
  <printOptions headings="1" gridLinesSet="0"/>
  <pageMargins left="0.25" right="0" top="0.72" bottom="0.21" header="0.22" footer="0.17"/>
  <pageSetup firstPageNumber="5" orientation="landscape" r:id="rId1"/>
  <headerFooter alignWithMargins="0">
    <oddHeader>&amp;L&amp;8Page &amp;P&amp;R&amp;8Page &amp;P</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autoPageBreaks="0"/>
  </sheetPr>
  <dimension ref="A1:D24"/>
  <sheetViews>
    <sheetView showGridLines="0" zoomScaleNormal="100" workbookViewId="0">
      <selection activeCell="B21" sqref="B21"/>
    </sheetView>
  </sheetViews>
  <sheetFormatPr defaultRowHeight="12.75" x14ac:dyDescent="0.2"/>
  <cols>
    <col min="1" max="1" width="84.5703125" style="239" customWidth="1"/>
    <col min="2" max="2" width="31.7109375" style="238" customWidth="1"/>
    <col min="3" max="4" width="7.7109375" style="238" customWidth="1"/>
    <col min="5" max="16384" width="9.140625" style="238"/>
  </cols>
  <sheetData>
    <row r="1" spans="1:4" x14ac:dyDescent="0.2">
      <c r="A1" s="427" t="s">
        <v>208</v>
      </c>
      <c r="B1" s="428"/>
      <c r="C1" s="237"/>
      <c r="D1" s="237"/>
    </row>
    <row r="2" spans="1:4" ht="4.5" customHeight="1" x14ac:dyDescent="0.2"/>
    <row r="3" spans="1:4" ht="7.5" customHeight="1" x14ac:dyDescent="0.2"/>
    <row r="4" spans="1:4" ht="39" customHeight="1" x14ac:dyDescent="0.2">
      <c r="A4" s="431" t="s">
        <v>177</v>
      </c>
      <c r="B4" s="430"/>
      <c r="C4" s="239"/>
      <c r="D4" s="239"/>
    </row>
    <row r="5" spans="1:4" ht="6.75" customHeight="1" x14ac:dyDescent="0.2">
      <c r="A5" s="248"/>
      <c r="B5" s="249"/>
    </row>
    <row r="6" spans="1:4" x14ac:dyDescent="0.2">
      <c r="A6" s="250" t="s">
        <v>133</v>
      </c>
      <c r="B6" s="249"/>
    </row>
    <row r="7" spans="1:4" ht="65.25" customHeight="1" x14ac:dyDescent="0.2">
      <c r="A7" s="253"/>
      <c r="B7" s="254"/>
    </row>
    <row r="8" spans="1:4" ht="54" customHeight="1" x14ac:dyDescent="0.2">
      <c r="A8" s="429" t="s">
        <v>206</v>
      </c>
      <c r="B8" s="430"/>
      <c r="C8" s="239"/>
      <c r="D8" s="239"/>
    </row>
    <row r="9" spans="1:4" ht="6" customHeight="1" x14ac:dyDescent="0.2">
      <c r="A9" s="248"/>
      <c r="B9" s="249"/>
    </row>
    <row r="10" spans="1:4" ht="30.75" customHeight="1" x14ac:dyDescent="0.2">
      <c r="A10" s="429" t="s">
        <v>135</v>
      </c>
      <c r="B10" s="430"/>
    </row>
    <row r="11" spans="1:4" ht="4.5" customHeight="1" x14ac:dyDescent="0.2">
      <c r="A11" s="248"/>
      <c r="B11" s="249"/>
    </row>
    <row r="12" spans="1:4" ht="62.25" customHeight="1" x14ac:dyDescent="0.2">
      <c r="A12" s="429" t="s">
        <v>207</v>
      </c>
      <c r="B12" s="430"/>
    </row>
    <row r="13" spans="1:4" ht="3" customHeight="1" x14ac:dyDescent="0.2">
      <c r="A13" s="248"/>
      <c r="B13" s="249"/>
    </row>
    <row r="14" spans="1:4" ht="29.25" customHeight="1" x14ac:dyDescent="0.2">
      <c r="A14" s="429" t="s">
        <v>136</v>
      </c>
      <c r="B14" s="430"/>
    </row>
    <row r="15" spans="1:4" ht="6.75" customHeight="1" x14ac:dyDescent="0.2"/>
    <row r="16" spans="1:4" ht="13.5" customHeight="1" x14ac:dyDescent="0.2">
      <c r="A16" s="251" t="s">
        <v>128</v>
      </c>
      <c r="B16" s="246">
        <v>1</v>
      </c>
    </row>
    <row r="17" spans="1:2" ht="14.25" customHeight="1" x14ac:dyDescent="0.2">
      <c r="A17" s="245"/>
      <c r="B17" s="242" t="s">
        <v>129</v>
      </c>
    </row>
    <row r="18" spans="1:2" ht="13.5" customHeight="1" x14ac:dyDescent="0.2">
      <c r="A18" s="251" t="s">
        <v>131</v>
      </c>
      <c r="B18" s="247">
        <v>140283</v>
      </c>
    </row>
    <row r="19" spans="1:2" ht="13.5" customHeight="1" x14ac:dyDescent="0.2">
      <c r="A19" s="245"/>
      <c r="B19" s="243" t="s">
        <v>130</v>
      </c>
    </row>
    <row r="20" spans="1:2" ht="25.5" x14ac:dyDescent="0.2">
      <c r="A20" s="252" t="s">
        <v>134</v>
      </c>
      <c r="B20" s="246">
        <v>0</v>
      </c>
    </row>
    <row r="21" spans="1:2" ht="12.75" customHeight="1" x14ac:dyDescent="0.2">
      <c r="A21" s="245"/>
      <c r="B21" s="244" t="s">
        <v>129</v>
      </c>
    </row>
    <row r="22" spans="1:2" ht="40.5" customHeight="1" x14ac:dyDescent="0.2">
      <c r="A22" s="251" t="s">
        <v>132</v>
      </c>
      <c r="B22" s="247">
        <v>0</v>
      </c>
    </row>
    <row r="23" spans="1:2" ht="14.25" customHeight="1" x14ac:dyDescent="0.2">
      <c r="A23" s="245"/>
      <c r="B23" s="241" t="s">
        <v>130</v>
      </c>
    </row>
    <row r="24" spans="1:2" x14ac:dyDescent="0.2">
      <c r="B24" s="240"/>
    </row>
  </sheetData>
  <sheetProtection algorithmName="SHA-512" hashValue="BFPxLd2L0pQ7UkYHlL6j2StHmix491vcanAVVTalxE3njeh6IwZjMZU3eo6Bqd0j+2qf9n680uHEqABCgllaqg==" saltValue="HZ5xFkkzN3WsArS/3Lbp/Q==" spinCount="100000" sheet="1" objects="1" scenarios="1"/>
  <mergeCells count="6">
    <mergeCell ref="A1:B1"/>
    <mergeCell ref="A10:B10"/>
    <mergeCell ref="A12:B12"/>
    <mergeCell ref="A14:B14"/>
    <mergeCell ref="A4:B4"/>
    <mergeCell ref="A8:B8"/>
  </mergeCells>
  <phoneticPr fontId="2" type="noConversion"/>
  <printOptions headings="1"/>
  <pageMargins left="0.75" right="0" top="0.72" bottom="0.21" header="0.22" footer="0.17"/>
  <pageSetup firstPageNumber="5" orientation="landscape" r:id="rId1"/>
  <headerFooter alignWithMargins="0">
    <oddHeader>&amp;L&amp;8Page &amp;P&amp;R&amp;8Page &amp;P</oddHeader>
  </headerFooter>
  <drawing r:id="rId2"/>
  <legacyDrawing r:id="rId3"/>
  <oleObjects>
    <mc:AlternateContent xmlns:mc="http://schemas.openxmlformats.org/markup-compatibility/2006">
      <mc:Choice Requires="x14">
        <oleObject progId="Acrobat Document" dvAspect="DVASPECT_ICON" shapeId="16390" r:id="rId4">
          <objectPr defaultSize="0" autoPict="0" r:id="rId5">
            <anchor moveWithCells="1">
              <from>
                <xdr:col>0</xdr:col>
                <xdr:colOff>2600325</xdr:colOff>
                <xdr:row>6</xdr:row>
                <xdr:rowOff>142875</xdr:rowOff>
              </from>
              <to>
                <xdr:col>0</xdr:col>
                <xdr:colOff>3514725</xdr:colOff>
                <xdr:row>7</xdr:row>
                <xdr:rowOff>0</xdr:rowOff>
              </to>
            </anchor>
          </objectPr>
        </oleObject>
      </mc:Choice>
      <mc:Fallback>
        <oleObject progId="Acrobat Document" dvAspect="DVASPECT_ICON" shapeId="1639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E4C547-7711-4340-9C3C-011563C596B5}">
  <ds:schemaRefs>
    <ds:schemaRef ds:uri="http://schemas.microsoft.com/sharepoint/v3/contenttype/forms"/>
  </ds:schemaRefs>
</ds:datastoreItem>
</file>

<file path=customXml/itemProps2.xml><?xml version="1.0" encoding="utf-8"?>
<ds:datastoreItem xmlns:ds="http://schemas.openxmlformats.org/officeDocument/2006/customXml" ds:itemID="{196B1D56-EA82-469A-9BB2-87F49CC1999A}">
  <ds:schemaRefs>
    <ds:schemaRef ds:uri="http://schemas.microsoft.com/office/2006/documentManagement/types"/>
    <ds:schemaRef ds:uri="http://purl.org/dc/elements/1.1/"/>
    <ds:schemaRef ds:uri="http://purl.org/dc/dcmitype/"/>
    <ds:schemaRef ds:uri="http://schemas.openxmlformats.org/package/2006/metadata/core-properties"/>
    <ds:schemaRef ds:uri="d21dc803-237d-4c68-8692-8d731fd29118"/>
    <ds:schemaRef ds:uri="http://www.w3.org/XML/1998/namespace"/>
    <ds:schemaRef ds:uri="http://schemas.microsoft.com/office/infopath/2007/PartnerControls"/>
    <ds:schemaRef ds:uri="4d435f69-8686-490b-bd6d-b153bf22ab50"/>
    <ds:schemaRef ds:uri="6ce3111e-7420-4802-b50a-75d4e9a0b980"/>
    <ds:schemaRef ds:uri="http://schemas.microsoft.com/sharepoint/v3"/>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77796533-C98D-4642-A66B-22CED6275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ASA1</vt:lpstr>
      <vt:lpstr>ASA2</vt:lpstr>
      <vt:lpstr>ASA3</vt:lpstr>
      <vt:lpstr>PublishedSum 4</vt:lpstr>
      <vt:lpstr>Salary Sched 5</vt:lpstr>
      <vt:lpstr>Paym 6 (over $2,500)</vt:lpstr>
      <vt:lpstr>Paym 7 ($1000 to $2500)</vt:lpstr>
      <vt:lpstr>Paym 8 ($500 to $999)</vt:lpstr>
      <vt:lpstr>9 Contracts Exceeding 25,000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Statement of Affairs (ASA) (50-37)</dc:title>
  <dc:creator>KOLAZ CHRISTINE</dc:creator>
  <cp:keywords/>
  <cp:lastModifiedBy>add an author</cp:lastModifiedBy>
  <cp:lastPrinted>2018-11-27T19:51:28Z</cp:lastPrinted>
  <dcterms:created xsi:type="dcterms:W3CDTF">2001-07-03T18:32:58Z</dcterms:created>
  <dcterms:modified xsi:type="dcterms:W3CDTF">2018-11-28T15:58:25Z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